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ジムカーナ部会\2026ジムカーナ部会\"/>
    </mc:Choice>
  </mc:AlternateContent>
  <xr:revisionPtr revIDLastSave="0" documentId="13_ncr:1_{B4A0C799-1EFF-4AD2-A37A-A98442151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" r:id="rId1"/>
    <sheet name="申込書" sheetId="2" r:id="rId2"/>
  </sheets>
  <definedNames>
    <definedName name="_xlnm.Print_Area" localSheetId="1">申込書!$A$1:$AQ$70</definedName>
    <definedName name="_xlnm.Print_Area" localSheetId="0">入力!$A$1:$B$70</definedName>
  </definedNames>
  <calcPr calcId="191029"/>
</workbook>
</file>

<file path=xl/calcChain.xml><?xml version="1.0" encoding="utf-8"?>
<calcChain xmlns="http://schemas.openxmlformats.org/spreadsheetml/2006/main">
  <c r="T23" i="2" l="1"/>
  <c r="E71" i="1"/>
  <c r="Q66" i="2" s="1"/>
  <c r="D71" i="1"/>
  <c r="N66" i="2" s="1"/>
  <c r="C71" i="1"/>
  <c r="J66" i="2" s="1"/>
  <c r="N3" i="2" l="1"/>
  <c r="F2" i="1"/>
  <c r="B3" i="2" s="1"/>
  <c r="S39" i="2"/>
  <c r="O39" i="2"/>
  <c r="B38" i="2"/>
  <c r="C70" i="1"/>
  <c r="AC47" i="2" s="1"/>
  <c r="C69" i="1"/>
  <c r="AG44" i="2" s="1"/>
  <c r="C68" i="1"/>
  <c r="AG42" i="2" s="1"/>
  <c r="C67" i="1"/>
  <c r="AG40" i="2" s="1"/>
  <c r="C66" i="1"/>
  <c r="AM39" i="2" s="1"/>
  <c r="C65" i="1"/>
  <c r="AM38" i="2" s="1"/>
  <c r="C64" i="1"/>
  <c r="AG38" i="2" s="1"/>
  <c r="C63" i="1"/>
  <c r="I52" i="2" s="1"/>
  <c r="G52" i="2" s="1"/>
  <c r="C62" i="1"/>
  <c r="X55" i="2" s="1"/>
  <c r="C61" i="1"/>
  <c r="K55" i="2" s="1"/>
  <c r="C60" i="1"/>
  <c r="I54" i="2" s="1"/>
  <c r="G54" i="2" s="1"/>
  <c r="C59" i="1"/>
  <c r="V50" i="2" s="1"/>
  <c r="T50" i="2" s="1"/>
  <c r="C58" i="1"/>
  <c r="I50" i="2" s="1"/>
  <c r="G50" i="2" s="1"/>
  <c r="C57" i="1"/>
  <c r="W49" i="2" s="1"/>
  <c r="C56" i="1"/>
  <c r="I48" i="2" s="1"/>
  <c r="G48" i="2" s="1"/>
  <c r="C55" i="1"/>
  <c r="U47" i="2" s="1"/>
  <c r="C54" i="1"/>
  <c r="U46" i="2" s="1"/>
  <c r="C53" i="1"/>
  <c r="K47" i="2" s="1"/>
  <c r="C52" i="1"/>
  <c r="K46" i="2" s="1"/>
  <c r="G46" i="2" s="1"/>
  <c r="C51" i="1"/>
  <c r="S45" i="2" s="1"/>
  <c r="C50" i="1"/>
  <c r="S44" i="2" s="1"/>
  <c r="C49" i="1"/>
  <c r="K45" i="2" s="1"/>
  <c r="C48" i="1"/>
  <c r="K44" i="2" s="1"/>
  <c r="G44" i="2" s="1"/>
  <c r="C47" i="1"/>
  <c r="S43" i="2" s="1"/>
  <c r="C46" i="1"/>
  <c r="S42" i="2" s="1"/>
  <c r="C45" i="1"/>
  <c r="K43" i="2" s="1"/>
  <c r="C44" i="1"/>
  <c r="K42" i="2" s="1"/>
  <c r="G42" i="2" s="1"/>
  <c r="C43" i="1"/>
  <c r="AA39" i="2" s="1"/>
  <c r="C42" i="1"/>
  <c r="J39" i="2" s="1"/>
  <c r="C41" i="1"/>
  <c r="V39" i="2" s="1"/>
  <c r="C40" i="1"/>
  <c r="B40" i="2" s="1"/>
  <c r="C39" i="1"/>
  <c r="V38" i="2" s="1"/>
  <c r="C38" i="1"/>
  <c r="O38" i="2" s="1"/>
  <c r="C37" i="1"/>
  <c r="I38" i="2" s="1"/>
  <c r="C36" i="1"/>
  <c r="C35" i="1"/>
  <c r="M31" i="2" s="1"/>
  <c r="Q34" i="1"/>
  <c r="AO32" i="2" s="1"/>
  <c r="P34" i="1"/>
  <c r="AM32" i="2" s="1"/>
  <c r="O34" i="1"/>
  <c r="AK32" i="2" s="1"/>
  <c r="N34" i="1"/>
  <c r="AI32" i="2" s="1"/>
  <c r="M34" i="1"/>
  <c r="AG32" i="2" s="1"/>
  <c r="L34" i="1"/>
  <c r="AE32" i="2" s="1"/>
  <c r="K34" i="1"/>
  <c r="AC32" i="2" s="1"/>
  <c r="J34" i="1"/>
  <c r="AA32" i="2" s="1"/>
  <c r="I34" i="1"/>
  <c r="Y32" i="2" s="1"/>
  <c r="H34" i="1"/>
  <c r="W32" i="2" s="1"/>
  <c r="G34" i="1"/>
  <c r="U32" i="2" s="1"/>
  <c r="F34" i="1"/>
  <c r="S32" i="2" s="1"/>
  <c r="E34" i="1"/>
  <c r="Q32" i="2" s="1"/>
  <c r="D34" i="1"/>
  <c r="O32" i="2" s="1"/>
  <c r="C34" i="1"/>
  <c r="M32" i="2" s="1"/>
  <c r="C33" i="1"/>
  <c r="AI29" i="2" s="1"/>
  <c r="C32" i="1"/>
  <c r="AI27" i="2" s="1"/>
  <c r="C31" i="1"/>
  <c r="Z29" i="2" s="1"/>
  <c r="C30" i="1"/>
  <c r="Z27" i="2" s="1"/>
  <c r="C29" i="1"/>
  <c r="W27" i="2" s="1"/>
  <c r="C28" i="1"/>
  <c r="AI22" i="2" s="1"/>
  <c r="C27" i="1"/>
  <c r="AK21" i="2" s="1"/>
  <c r="AF21" i="2" s="1"/>
  <c r="C26" i="1"/>
  <c r="M28" i="2" s="1"/>
  <c r="C25" i="1"/>
  <c r="F29" i="2" s="1"/>
  <c r="C24" i="1"/>
  <c r="F27" i="2" s="1"/>
  <c r="N23" i="1"/>
  <c r="AO25" i="2" s="1"/>
  <c r="M23" i="1"/>
  <c r="AM25" i="2" s="1"/>
  <c r="L23" i="1"/>
  <c r="AK25" i="2" s="1"/>
  <c r="K23" i="1"/>
  <c r="AI25" i="2" s="1"/>
  <c r="J23" i="1"/>
  <c r="AG25" i="2" s="1"/>
  <c r="I23" i="1"/>
  <c r="AE25" i="2" s="1"/>
  <c r="H23" i="1"/>
  <c r="AC25" i="2" s="1"/>
  <c r="G23" i="1"/>
  <c r="AA25" i="2" s="1"/>
  <c r="F23" i="1"/>
  <c r="Y25" i="2" s="1"/>
  <c r="E23" i="1"/>
  <c r="W25" i="2" s="1"/>
  <c r="D23" i="1"/>
  <c r="U25" i="2" s="1"/>
  <c r="C23" i="1"/>
  <c r="S25" i="2" s="1"/>
  <c r="C22" i="1"/>
  <c r="F25" i="2" s="1"/>
  <c r="E21" i="1"/>
  <c r="AB23" i="2" s="1"/>
  <c r="D21" i="1"/>
  <c r="X23" i="2" s="1"/>
  <c r="C21" i="1"/>
  <c r="D20" i="1"/>
  <c r="N23" i="2" s="1"/>
  <c r="C20" i="1"/>
  <c r="J23" i="2" s="1"/>
  <c r="N19" i="1"/>
  <c r="AD21" i="2" s="1"/>
  <c r="M19" i="1"/>
  <c r="AB21" i="2" s="1"/>
  <c r="L19" i="1"/>
  <c r="Z21" i="2" s="1"/>
  <c r="K19" i="1"/>
  <c r="X21" i="2" s="1"/>
  <c r="J19" i="1"/>
  <c r="V21" i="2" s="1"/>
  <c r="I19" i="1"/>
  <c r="T21" i="2" s="1"/>
  <c r="H19" i="1"/>
  <c r="R21" i="2" s="1"/>
  <c r="G19" i="1"/>
  <c r="P21" i="2" s="1"/>
  <c r="F19" i="1"/>
  <c r="N21" i="2" s="1"/>
  <c r="E19" i="1"/>
  <c r="L21" i="2" s="1"/>
  <c r="D19" i="1"/>
  <c r="J21" i="2" s="1"/>
  <c r="C19" i="1"/>
  <c r="H21" i="2" s="1"/>
  <c r="C18" i="1"/>
  <c r="F21" i="2" s="1"/>
  <c r="M17" i="1"/>
  <c r="AP16" i="2" s="1"/>
  <c r="L17" i="1"/>
  <c r="AO16" i="2" s="1"/>
  <c r="K17" i="1"/>
  <c r="AN16" i="2" s="1"/>
  <c r="J17" i="1"/>
  <c r="AM16" i="2" s="1"/>
  <c r="I17" i="1"/>
  <c r="AL16" i="2" s="1"/>
  <c r="H17" i="1"/>
  <c r="AK16" i="2" s="1"/>
  <c r="G17" i="1"/>
  <c r="AJ16" i="2" s="1"/>
  <c r="F17" i="1"/>
  <c r="AI16" i="2" s="1"/>
  <c r="E17" i="1"/>
  <c r="AH16" i="2" s="1"/>
  <c r="D17" i="1"/>
  <c r="AG16" i="2" s="1"/>
  <c r="C17" i="1"/>
  <c r="AF16" i="2" s="1"/>
  <c r="M16" i="1"/>
  <c r="AB16" i="2" s="1"/>
  <c r="L16" i="1"/>
  <c r="AA16" i="2" s="1"/>
  <c r="K16" i="1"/>
  <c r="Z16" i="2" s="1"/>
  <c r="J16" i="1"/>
  <c r="Y16" i="2" s="1"/>
  <c r="I16" i="1"/>
  <c r="X16" i="2" s="1"/>
  <c r="H16" i="1"/>
  <c r="W16" i="2" s="1"/>
  <c r="G16" i="1"/>
  <c r="V16" i="2" s="1"/>
  <c r="F16" i="1"/>
  <c r="U16" i="2" s="1"/>
  <c r="E16" i="1"/>
  <c r="T16" i="2" s="1"/>
  <c r="D16" i="1"/>
  <c r="S16" i="2" s="1"/>
  <c r="C16" i="1"/>
  <c r="R16" i="2" s="1"/>
  <c r="C15" i="1"/>
  <c r="F17" i="2" s="1"/>
  <c r="I14" i="1"/>
  <c r="M16" i="2" s="1"/>
  <c r="H14" i="1"/>
  <c r="L16" i="2" s="1"/>
  <c r="G14" i="1"/>
  <c r="K16" i="2" s="1"/>
  <c r="F14" i="1"/>
  <c r="J16" i="2" s="1"/>
  <c r="E14" i="1"/>
  <c r="I16" i="2" s="1"/>
  <c r="D14" i="1"/>
  <c r="H16" i="2" s="1"/>
  <c r="C14" i="1"/>
  <c r="G16" i="2" s="1"/>
  <c r="C13" i="1"/>
  <c r="AI13" i="2" s="1"/>
  <c r="D12" i="1"/>
  <c r="C12" i="1"/>
  <c r="AE13" i="2" s="1"/>
  <c r="E11" i="1"/>
  <c r="AB15" i="2" s="1"/>
  <c r="D11" i="1"/>
  <c r="Y15" i="2" s="1"/>
  <c r="C11" i="1"/>
  <c r="Y13" i="2" s="1"/>
  <c r="C10" i="1"/>
  <c r="W13" i="2" s="1"/>
  <c r="C9" i="1"/>
  <c r="F12" i="2" s="1"/>
  <c r="C8" i="1"/>
  <c r="F13" i="2" s="1"/>
  <c r="C7" i="1"/>
  <c r="K10" i="2" s="1"/>
  <c r="C5" i="1"/>
  <c r="AG4" i="2" s="1"/>
  <c r="C4" i="1"/>
  <c r="B5" i="2" s="1"/>
  <c r="C3" i="1"/>
  <c r="E2" i="1"/>
  <c r="D2" i="1"/>
  <c r="Q3" i="2" s="1"/>
  <c r="C2" i="1"/>
  <c r="AC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makoto</author>
  </authors>
  <commentList>
    <comment ref="A38" authorId="0" shapeId="0" xr:uid="{00000000-0006-0000-0000-000001000000}">
      <text>
        <r>
          <rPr>
            <b/>
            <sz val="9"/>
            <color rgb="FF000000"/>
            <rFont val="Meiryo UI"/>
            <family val="3"/>
            <charset val="128"/>
          </rPr>
          <t>下記HPの登録車両一覧から番号の確認を行ってください。
&lt;https://motorsports.jaf.or.jp/regulations/vehicles&gt;</t>
        </r>
      </text>
    </comment>
  </commentList>
</comments>
</file>

<file path=xl/sharedStrings.xml><?xml version="1.0" encoding="utf-8"?>
<sst xmlns="http://schemas.openxmlformats.org/spreadsheetml/2006/main" count="345" uniqueCount="296">
  <si>
    <t>任意</t>
  </si>
  <si>
    <t>私は、FIAの国際モータースポーツ競技規則とそれに準拠した日本自動車連盟（JAF)の国内競技規則及び本大会特別規則に従い、</t>
    <rPh sb="7" eb="9">
      <t>コクサイ</t>
    </rPh>
    <rPh sb="17" eb="19">
      <t>キョウギ</t>
    </rPh>
    <rPh sb="19" eb="21">
      <t>キソク</t>
    </rPh>
    <rPh sb="25" eb="27">
      <t>ジュンキョ</t>
    </rPh>
    <rPh sb="29" eb="31">
      <t>ニホン</t>
    </rPh>
    <rPh sb="31" eb="34">
      <t>ジドウシャ</t>
    </rPh>
    <rPh sb="34" eb="36">
      <t>レンメイ</t>
    </rPh>
    <phoneticPr fontId="16"/>
  </si>
  <si>
    <t>※参加申込書記載の個人情報の取扱については、JMRC中国ジムカーナシリーズ運営に利用し、それ以外の目的には一切利用致しません。</t>
    <rPh sb="1" eb="3">
      <t>サンカ</t>
    </rPh>
    <rPh sb="3" eb="5">
      <t>モウシコミ</t>
    </rPh>
    <rPh sb="5" eb="6">
      <t>ショ</t>
    </rPh>
    <rPh sb="6" eb="8">
      <t>キサイ</t>
    </rPh>
    <rPh sb="46" eb="48">
      <t>イガイ</t>
    </rPh>
    <rPh sb="49" eb="51">
      <t>モクテキ</t>
    </rPh>
    <rPh sb="53" eb="55">
      <t>イッサイ</t>
    </rPh>
    <rPh sb="55" eb="57">
      <t>リヨウ</t>
    </rPh>
    <rPh sb="57" eb="58">
      <t>イタ</t>
    </rPh>
    <phoneticPr fontId="16"/>
  </si>
  <si>
    <t>平成4</t>
    <rPh sb="0" eb="2">
      <t>ヘイセイ</t>
    </rPh>
    <phoneticPr fontId="16"/>
  </si>
  <si>
    <t>平成5</t>
    <rPh sb="0" eb="2">
      <t>ヘイセイ</t>
    </rPh>
    <phoneticPr fontId="16"/>
  </si>
  <si>
    <t>参加料</t>
    <rPh sb="0" eb="3">
      <t>サンカリョウ</t>
    </rPh>
    <phoneticPr fontId="16"/>
  </si>
  <si>
    <t>有効</t>
    <rPh sb="0" eb="2">
      <t>ユウコウ</t>
    </rPh>
    <phoneticPr fontId="16"/>
  </si>
  <si>
    <t>日</t>
    <rPh sb="0" eb="1">
      <t>ヒ</t>
    </rPh>
    <phoneticPr fontId="16"/>
  </si>
  <si>
    <t>取得</t>
    <rPh sb="0" eb="2">
      <t>シュトク</t>
    </rPh>
    <phoneticPr fontId="16"/>
  </si>
  <si>
    <t>規格</t>
  </si>
  <si>
    <t>年</t>
    <rPh sb="0" eb="1">
      <t>ネン</t>
    </rPh>
    <phoneticPr fontId="16"/>
  </si>
  <si>
    <t>平成8</t>
    <rPh sb="0" eb="2">
      <t>ヘイセイ</t>
    </rPh>
    <phoneticPr fontId="16"/>
  </si>
  <si>
    <t>平成1</t>
    <rPh sb="0" eb="2">
      <t>ヘイセイ</t>
    </rPh>
    <phoneticPr fontId="16"/>
  </si>
  <si>
    <t>有 無</t>
  </si>
  <si>
    <t>月</t>
    <rPh sb="0" eb="1">
      <t>ツキ</t>
    </rPh>
    <phoneticPr fontId="16"/>
  </si>
  <si>
    <t>変更</t>
    <rPh sb="0" eb="2">
      <t>ヘンコウ</t>
    </rPh>
    <phoneticPr fontId="16"/>
  </si>
  <si>
    <t>種
別</t>
    <rPh sb="0" eb="1">
      <t>タネ</t>
    </rPh>
    <rPh sb="2" eb="3">
      <t>ベツ</t>
    </rPh>
    <phoneticPr fontId="16"/>
  </si>
  <si>
    <t>備考</t>
    <rPh sb="0" eb="2">
      <t>ビコウ</t>
    </rPh>
    <phoneticPr fontId="16"/>
  </si>
  <si>
    <t>F：</t>
  </si>
  <si>
    <t>項目</t>
    <rPh sb="0" eb="2">
      <t>コウモク</t>
    </rPh>
    <phoneticPr fontId="16"/>
  </si>
  <si>
    <t>シート</t>
  </si>
  <si>
    <t>誓約書</t>
  </si>
  <si>
    <t>平成9</t>
    <rPh sb="0" eb="2">
      <t>ヘイセイ</t>
    </rPh>
    <phoneticPr fontId="16"/>
  </si>
  <si>
    <t>令和2</t>
    <rPh sb="0" eb="2">
      <t>レイワ</t>
    </rPh>
    <phoneticPr fontId="16"/>
  </si>
  <si>
    <t>受付</t>
    <rPh sb="0" eb="2">
      <t>ウケツケ</t>
    </rPh>
    <phoneticPr fontId="16"/>
  </si>
  <si>
    <t>年齢</t>
    <rPh sb="0" eb="2">
      <t>ネンレイ</t>
    </rPh>
    <phoneticPr fontId="16"/>
  </si>
  <si>
    <t xml:space="preserve"> 月</t>
    <rPh sb="1" eb="2">
      <t>ツキ</t>
    </rPh>
    <phoneticPr fontId="16"/>
  </si>
  <si>
    <t>令和3</t>
    <rPh sb="0" eb="2">
      <t>レイワ</t>
    </rPh>
    <phoneticPr fontId="16"/>
  </si>
  <si>
    <t>サイズ</t>
  </si>
  <si>
    <t>（</t>
  </si>
  <si>
    <t>平成6</t>
    <rPh sb="0" eb="2">
      <t>ヘイセイ</t>
    </rPh>
    <phoneticPr fontId="16"/>
  </si>
  <si>
    <t>〒</t>
  </si>
  <si>
    <t>材質</t>
  </si>
  <si>
    <t>令和5</t>
    <rPh sb="0" eb="2">
      <t>レイワ</t>
    </rPh>
    <phoneticPr fontId="16"/>
  </si>
  <si>
    <t>駆動</t>
    <rPh sb="0" eb="2">
      <t>クドウ</t>
    </rPh>
    <phoneticPr fontId="16"/>
  </si>
  <si>
    <t>過給</t>
  </si>
  <si>
    <t>平成3</t>
    <rPh sb="0" eb="2">
      <t>ヘイセイ</t>
    </rPh>
    <phoneticPr fontId="16"/>
  </si>
  <si>
    <t>NO．</t>
  </si>
  <si>
    <t>性別</t>
    <rPh sb="0" eb="2">
      <t>セイベツ</t>
    </rPh>
    <phoneticPr fontId="16"/>
  </si>
  <si>
    <t>ボア</t>
  </si>
  <si>
    <t>平成7</t>
    <rPh sb="0" eb="2">
      <t>ヘイセイ</t>
    </rPh>
    <phoneticPr fontId="16"/>
  </si>
  <si>
    <t>排気量</t>
    <rPh sb="0" eb="3">
      <t>ハイキリョウ</t>
    </rPh>
    <phoneticPr fontId="16"/>
  </si>
  <si>
    <t>mm</t>
  </si>
  <si>
    <t>歳</t>
  </si>
  <si>
    <t>＝</t>
  </si>
  <si>
    <t>容量</t>
  </si>
  <si>
    <t>平成2</t>
    <rPh sb="0" eb="2">
      <t>ヘイセイ</t>
    </rPh>
    <phoneticPr fontId="16"/>
  </si>
  <si>
    <t>令和6</t>
    <rPh sb="0" eb="2">
      <t>レイワ</t>
    </rPh>
    <phoneticPr fontId="16"/>
  </si>
  <si>
    <t>￥　</t>
  </si>
  <si>
    <t>L</t>
  </si>
  <si>
    <t>令和9</t>
    <rPh sb="0" eb="2">
      <t>レイワ</t>
    </rPh>
    <phoneticPr fontId="16"/>
  </si>
  <si>
    <t>R：</t>
  </si>
  <si>
    <t>氏名2</t>
    <rPh sb="0" eb="2">
      <t>シメイ</t>
    </rPh>
    <phoneticPr fontId="16"/>
  </si>
  <si>
    <t>令和7</t>
    <rPh sb="0" eb="2">
      <t>レイワ</t>
    </rPh>
    <phoneticPr fontId="16"/>
  </si>
  <si>
    <t>令和1</t>
    <rPh sb="0" eb="2">
      <t>レイワ</t>
    </rPh>
    <phoneticPr fontId="16"/>
  </si>
  <si>
    <t>製造年</t>
  </si>
  <si>
    <t>大会名</t>
    <rPh sb="0" eb="3">
      <t>タイカイメイ</t>
    </rPh>
    <phoneticPr fontId="16"/>
  </si>
  <si>
    <t>氏　名</t>
    <rPh sb="0" eb="1">
      <t>シ</t>
    </rPh>
    <rPh sb="2" eb="3">
      <t>メイ</t>
    </rPh>
    <phoneticPr fontId="16"/>
  </si>
  <si>
    <t>No．</t>
  </si>
  <si>
    <t>血液型</t>
    <rPh sb="0" eb="3">
      <t>ケツエキガタ</t>
    </rPh>
    <phoneticPr fontId="16"/>
  </si>
  <si>
    <t>×</t>
  </si>
  <si>
    <t>ｃｃ</t>
  </si>
  <si>
    <t>住　所</t>
  </si>
  <si>
    <t>令和4</t>
    <rPh sb="0" eb="2">
      <t>レイワ</t>
    </rPh>
    <phoneticPr fontId="16"/>
  </si>
  <si>
    <t>）</t>
  </si>
  <si>
    <t>番号</t>
    <rPh sb="0" eb="2">
      <t>バンゴウ</t>
    </rPh>
    <phoneticPr fontId="16"/>
  </si>
  <si>
    <t>令和8</t>
    <rPh sb="0" eb="2">
      <t>レイワ</t>
    </rPh>
    <phoneticPr fontId="16"/>
  </si>
  <si>
    <t>住所</t>
    <rPh sb="0" eb="2">
      <t>ジュウショ</t>
    </rPh>
    <phoneticPr fontId="16"/>
  </si>
  <si>
    <t xml:space="preserve">
　</t>
  </si>
  <si>
    <t>平成20</t>
    <rPh sb="0" eb="2">
      <t>ヘイセイ</t>
    </rPh>
    <phoneticPr fontId="16"/>
  </si>
  <si>
    <t>平成17</t>
    <rPh sb="0" eb="2">
      <t>ヘイセイ</t>
    </rPh>
    <phoneticPr fontId="16"/>
  </si>
  <si>
    <t>平成11</t>
    <rPh sb="0" eb="2">
      <t>ヘイセイ</t>
    </rPh>
    <phoneticPr fontId="16"/>
  </si>
  <si>
    <t>参加車両名</t>
    <rPh sb="0" eb="2">
      <t>サンカ</t>
    </rPh>
    <rPh sb="2" eb="4">
      <t>シャリョウ</t>
    </rPh>
    <rPh sb="4" eb="5">
      <t>メイ</t>
    </rPh>
    <phoneticPr fontId="16"/>
  </si>
  <si>
    <t>バッテリー</t>
  </si>
  <si>
    <t>共済ID</t>
    <rPh sb="0" eb="2">
      <t>キョウサイ</t>
    </rPh>
    <phoneticPr fontId="16"/>
  </si>
  <si>
    <t>Rﾌｪﾝﾀﾞｰ</t>
  </si>
  <si>
    <t>ホイール</t>
  </si>
  <si>
    <t>運転免許証種別</t>
    <rPh sb="0" eb="5">
      <t>ウンテンメンキョショウ</t>
    </rPh>
    <rPh sb="5" eb="7">
      <t>シュベツ</t>
    </rPh>
    <phoneticPr fontId="16"/>
  </si>
  <si>
    <t>クラブコード</t>
  </si>
  <si>
    <t>平成16</t>
    <rPh sb="0" eb="2">
      <t>ヘイセイ</t>
    </rPh>
    <phoneticPr fontId="16"/>
  </si>
  <si>
    <t>Rｽﾎﾟｲﾗｰ</t>
  </si>
  <si>
    <t>平成27</t>
    <rPh sb="0" eb="2">
      <t>ヘイセイ</t>
    </rPh>
    <phoneticPr fontId="16"/>
  </si>
  <si>
    <t>フリガナ</t>
  </si>
  <si>
    <t>シートベルト</t>
  </si>
  <si>
    <t>平成28</t>
    <rPh sb="0" eb="2">
      <t>ヘイセイ</t>
    </rPh>
    <phoneticPr fontId="16"/>
  </si>
  <si>
    <t>平成12</t>
    <rPh sb="0" eb="2">
      <t>ヘイセイ</t>
    </rPh>
    <phoneticPr fontId="16"/>
  </si>
  <si>
    <t>重複
参加</t>
    <rPh sb="0" eb="2">
      <t>ジュウフク</t>
    </rPh>
    <rPh sb="3" eb="5">
      <t>サンカ</t>
    </rPh>
    <phoneticPr fontId="16"/>
  </si>
  <si>
    <t>タイヤ １</t>
  </si>
  <si>
    <t>JMRC
共済</t>
  </si>
  <si>
    <t>Fｽﾎﾟｲﾗｰ</t>
  </si>
  <si>
    <t>平成15</t>
    <rPh sb="0" eb="2">
      <t>ヘイセイ</t>
    </rPh>
    <phoneticPr fontId="16"/>
  </si>
  <si>
    <t>昭和29</t>
    <rPh sb="0" eb="2">
      <t>ショウワ</t>
    </rPh>
    <phoneticPr fontId="16"/>
  </si>
  <si>
    <t>サイズ１:F</t>
  </si>
  <si>
    <t>昭和41</t>
    <rPh sb="0" eb="2">
      <t>ショウワ</t>
    </rPh>
    <phoneticPr fontId="16"/>
  </si>
  <si>
    <t>所属クラブ</t>
    <rPh sb="0" eb="2">
      <t>ショゾク</t>
    </rPh>
    <phoneticPr fontId="16"/>
  </si>
  <si>
    <t>過給機有無</t>
    <rPh sb="0" eb="3">
      <t>カキュウキ</t>
    </rPh>
    <rPh sb="3" eb="5">
      <t>ウム</t>
    </rPh>
    <phoneticPr fontId="16"/>
  </si>
  <si>
    <t>運転免許証番号</t>
    <rPh sb="0" eb="5">
      <t>ウンテンメンキョショウ</t>
    </rPh>
    <rPh sb="5" eb="7">
      <t>バンゴウ</t>
    </rPh>
    <phoneticPr fontId="16"/>
  </si>
  <si>
    <t>令和17</t>
    <rPh sb="0" eb="2">
      <t>レイワ</t>
    </rPh>
    <phoneticPr fontId="16"/>
  </si>
  <si>
    <t>昭和25</t>
    <rPh sb="0" eb="2">
      <t>ショウワ</t>
    </rPh>
    <phoneticPr fontId="16"/>
  </si>
  <si>
    <t>サイズ１:R</t>
  </si>
  <si>
    <t>平成13</t>
    <rPh sb="0" eb="2">
      <t>ヘイセイ</t>
    </rPh>
    <phoneticPr fontId="16"/>
  </si>
  <si>
    <t>燃料タンク</t>
  </si>
  <si>
    <t>クラブ略称</t>
  </si>
  <si>
    <t>昭和27</t>
    <rPh sb="0" eb="2">
      <t>ショウワ</t>
    </rPh>
    <phoneticPr fontId="16"/>
  </si>
  <si>
    <t>サイズ2:F</t>
  </si>
  <si>
    <t>サイズ2:R</t>
  </si>
  <si>
    <t>ブレーキ</t>
  </si>
  <si>
    <t>令和16</t>
    <rPh sb="0" eb="2">
      <t>レイワ</t>
    </rPh>
    <phoneticPr fontId="16"/>
  </si>
  <si>
    <t>昭和38</t>
    <rPh sb="0" eb="2">
      <t>ショウワ</t>
    </rPh>
    <phoneticPr fontId="16"/>
  </si>
  <si>
    <t>昭和23</t>
    <rPh sb="0" eb="2">
      <t>ショウワ</t>
    </rPh>
    <phoneticPr fontId="16"/>
  </si>
  <si>
    <t>昭和26</t>
    <rPh sb="0" eb="2">
      <t>ショウワ</t>
    </rPh>
    <phoneticPr fontId="16"/>
  </si>
  <si>
    <t>タイヤ ２</t>
  </si>
  <si>
    <t>令和26</t>
    <rPh sb="0" eb="2">
      <t>レイワ</t>
    </rPh>
    <phoneticPr fontId="16"/>
  </si>
  <si>
    <t>平成30</t>
    <rPh sb="0" eb="2">
      <t>ヘイセイ</t>
    </rPh>
    <phoneticPr fontId="16"/>
  </si>
  <si>
    <t>平成29</t>
    <rPh sb="0" eb="2">
      <t>ヘイセイ</t>
    </rPh>
    <phoneticPr fontId="16"/>
  </si>
  <si>
    <t>昭和28</t>
    <rPh sb="0" eb="2">
      <t>ショウワ</t>
    </rPh>
    <phoneticPr fontId="16"/>
  </si>
  <si>
    <t>令和19</t>
    <rPh sb="0" eb="2">
      <t>レイワ</t>
    </rPh>
    <phoneticPr fontId="16"/>
  </si>
  <si>
    <t>令和15</t>
    <rPh sb="0" eb="2">
      <t>レイワ</t>
    </rPh>
    <phoneticPr fontId="16"/>
  </si>
  <si>
    <t>令和10</t>
    <rPh sb="0" eb="2">
      <t>レイワ</t>
    </rPh>
    <phoneticPr fontId="16"/>
  </si>
  <si>
    <t>令和13</t>
    <rPh sb="0" eb="2">
      <t>レイワ</t>
    </rPh>
    <phoneticPr fontId="16"/>
  </si>
  <si>
    <t>令和22</t>
    <rPh sb="0" eb="2">
      <t>レイワ</t>
    </rPh>
    <phoneticPr fontId="16"/>
  </si>
  <si>
    <t>令和27</t>
    <rPh sb="0" eb="2">
      <t>レイワ</t>
    </rPh>
    <phoneticPr fontId="16"/>
  </si>
  <si>
    <t>令和28</t>
    <rPh sb="0" eb="2">
      <t>レイワ</t>
    </rPh>
    <phoneticPr fontId="16"/>
  </si>
  <si>
    <t>令和12</t>
    <rPh sb="0" eb="2">
      <t>レイワ</t>
    </rPh>
    <phoneticPr fontId="16"/>
  </si>
  <si>
    <t>令和20</t>
    <rPh sb="0" eb="2">
      <t>レイワ</t>
    </rPh>
    <phoneticPr fontId="16"/>
  </si>
  <si>
    <t>令和18</t>
    <rPh sb="0" eb="2">
      <t>レイワ</t>
    </rPh>
    <phoneticPr fontId="16"/>
  </si>
  <si>
    <t>昭和22</t>
    <rPh sb="0" eb="2">
      <t>ショウワ</t>
    </rPh>
    <phoneticPr fontId="16"/>
  </si>
  <si>
    <t>令和14</t>
    <rPh sb="0" eb="2">
      <t>レイワ</t>
    </rPh>
    <phoneticPr fontId="16"/>
  </si>
  <si>
    <t>令和24</t>
    <rPh sb="0" eb="2">
      <t>レイワ</t>
    </rPh>
    <phoneticPr fontId="16"/>
  </si>
  <si>
    <t>直径（φ）</t>
    <rPh sb="0" eb="2">
      <t>チョッケイ</t>
    </rPh>
    <phoneticPr fontId="16"/>
  </si>
  <si>
    <t>共済保険種別</t>
    <rPh sb="0" eb="2">
      <t>キョウサイ</t>
    </rPh>
    <rPh sb="2" eb="4">
      <t>ホケン</t>
    </rPh>
    <rPh sb="4" eb="6">
      <t>シュベツ</t>
    </rPh>
    <phoneticPr fontId="16"/>
  </si>
  <si>
    <t>令和31</t>
    <rPh sb="0" eb="2">
      <t>レイワ</t>
    </rPh>
    <phoneticPr fontId="16"/>
  </si>
  <si>
    <t>令和21</t>
    <rPh sb="0" eb="2">
      <t>レイワ</t>
    </rPh>
    <phoneticPr fontId="16"/>
  </si>
  <si>
    <t>令和11</t>
    <rPh sb="0" eb="2">
      <t>レイワ</t>
    </rPh>
    <phoneticPr fontId="16"/>
  </si>
  <si>
    <t>昭和24</t>
    <rPh sb="0" eb="2">
      <t>ショウワ</t>
    </rPh>
    <phoneticPr fontId="16"/>
  </si>
  <si>
    <t>令和32</t>
    <rPh sb="0" eb="2">
      <t>レイワ</t>
    </rPh>
    <phoneticPr fontId="16"/>
  </si>
  <si>
    <t>昭和21</t>
    <rPh sb="0" eb="2">
      <t>ショウワ</t>
    </rPh>
    <phoneticPr fontId="16"/>
  </si>
  <si>
    <t>緊急Tel</t>
    <rPh sb="0" eb="2">
      <t>キンキュウ</t>
    </rPh>
    <phoneticPr fontId="16"/>
  </si>
  <si>
    <t>重複参加</t>
    <rPh sb="0" eb="4">
      <t>ジュウフクサンカ</t>
    </rPh>
    <phoneticPr fontId="16"/>
  </si>
  <si>
    <t>令和25</t>
    <rPh sb="0" eb="2">
      <t>レイワ</t>
    </rPh>
    <phoneticPr fontId="16"/>
  </si>
  <si>
    <t>令和29</t>
    <rPh sb="0" eb="2">
      <t>レイワ</t>
    </rPh>
    <phoneticPr fontId="16"/>
  </si>
  <si>
    <t>ヘルメット規格</t>
    <rPh sb="5" eb="7">
      <t>キカク</t>
    </rPh>
    <phoneticPr fontId="16"/>
  </si>
  <si>
    <t>令和23</t>
    <rPh sb="0" eb="2">
      <t>レイワ</t>
    </rPh>
    <phoneticPr fontId="16"/>
  </si>
  <si>
    <t>駆動方式</t>
    <rPh sb="0" eb="4">
      <t>クドウホウシキ</t>
    </rPh>
    <phoneticPr fontId="16"/>
  </si>
  <si>
    <t>令和30</t>
    <rPh sb="0" eb="2">
      <t>レイワ</t>
    </rPh>
    <phoneticPr fontId="16"/>
  </si>
  <si>
    <t>学生証有無</t>
    <rPh sb="0" eb="2">
      <t>ガクセイ</t>
    </rPh>
    <rPh sb="2" eb="3">
      <t>ショウ</t>
    </rPh>
    <rPh sb="3" eb="5">
      <t>ウム</t>
    </rPh>
    <phoneticPr fontId="16"/>
  </si>
  <si>
    <t>ﾄﾗﾝｸ</t>
  </si>
  <si>
    <t>搭載位置</t>
  </si>
  <si>
    <t>ステアリング</t>
  </si>
  <si>
    <t>平成18</t>
    <rPh sb="0" eb="2">
      <t>ヘイセイ</t>
    </rPh>
    <phoneticPr fontId="16"/>
  </si>
  <si>
    <t>JAF公認スピード競技(ジムカーナ)</t>
    <rPh sb="9" eb="11">
      <t>キョウギ</t>
    </rPh>
    <phoneticPr fontId="16"/>
  </si>
  <si>
    <t>地方選手権・フレッシュマンシリーズ選択</t>
    <rPh sb="0" eb="2">
      <t>チホウ</t>
    </rPh>
    <rPh sb="2" eb="5">
      <t>センシュケン</t>
    </rPh>
    <rPh sb="17" eb="19">
      <t>センタク</t>
    </rPh>
    <phoneticPr fontId="16"/>
  </si>
  <si>
    <t xml:space="preserve">
　　　　　　　　　　　　　　　　　　</t>
  </si>
  <si>
    <t>郵便番号（ハイフォンなし数字のみ）</t>
    <rPh sb="0" eb="4">
      <t>ユウビンバンゴウ</t>
    </rPh>
    <rPh sb="12" eb="14">
      <t>スウジ</t>
    </rPh>
    <phoneticPr fontId="16"/>
  </si>
  <si>
    <t>を添えて、本競技会に参加申し込みます。</t>
  </si>
  <si>
    <t>エンジン変更時のJAF登録・公認NO.</t>
    <rPh sb="6" eb="7">
      <t>ジ</t>
    </rPh>
    <rPh sb="14" eb="16">
      <t>コウニン</t>
    </rPh>
    <phoneticPr fontId="16"/>
  </si>
  <si>
    <t>本参加申込書と参加費　　　　　　　　</t>
  </si>
  <si>
    <t>緊急時連絡先（ハイフォンなし数字のみ）</t>
    <rPh sb="0" eb="3">
      <t>キンキュウジ</t>
    </rPh>
    <rPh sb="3" eb="6">
      <t>レンラクサキ</t>
    </rPh>
    <phoneticPr fontId="16"/>
  </si>
  <si>
    <t>　　　　　　　　　　　　　　　
　　　　　　　　　　　　　　　　　　　　</t>
  </si>
  <si>
    <t>レーシング
グローブ</t>
  </si>
  <si>
    <t>JAF競技
ﾗｲｾﾝｽ</t>
    <rPh sb="3" eb="5">
      <t>キョウギ</t>
    </rPh>
    <phoneticPr fontId="16"/>
  </si>
  <si>
    <t>ホイールサイズ:F</t>
  </si>
  <si>
    <t>氏名1（出走順に記入）</t>
    <rPh sb="0" eb="2">
      <t>シメイ</t>
    </rPh>
    <rPh sb="4" eb="6">
      <t>シュッソウ</t>
    </rPh>
    <rPh sb="6" eb="7">
      <t>ジュン</t>
    </rPh>
    <rPh sb="8" eb="10">
      <t>キニュウ</t>
    </rPh>
    <phoneticPr fontId="16"/>
  </si>
  <si>
    <t>昭和45</t>
    <rPh sb="0" eb="2">
      <t>ショウワ</t>
    </rPh>
    <phoneticPr fontId="16"/>
  </si>
  <si>
    <t>昭和56</t>
    <rPh sb="0" eb="2">
      <t>ショウワ</t>
    </rPh>
    <phoneticPr fontId="16"/>
  </si>
  <si>
    <t>昭和48</t>
    <rPh sb="0" eb="2">
      <t>ショウワ</t>
    </rPh>
    <phoneticPr fontId="16"/>
  </si>
  <si>
    <t>平成10</t>
    <rPh sb="0" eb="2">
      <t>ヘイセイ</t>
    </rPh>
    <phoneticPr fontId="16"/>
  </si>
  <si>
    <t>エンジン形式</t>
    <rPh sb="4" eb="6">
      <t>ケイシキ</t>
    </rPh>
    <phoneticPr fontId="16"/>
  </si>
  <si>
    <t>昭和44</t>
    <rPh sb="0" eb="2">
      <t>ショウワ</t>
    </rPh>
    <phoneticPr fontId="16"/>
  </si>
  <si>
    <t>昭和34</t>
    <rPh sb="0" eb="2">
      <t>ショウワ</t>
    </rPh>
    <phoneticPr fontId="16"/>
  </si>
  <si>
    <t>昭和64</t>
    <rPh sb="0" eb="2">
      <t>ショウワ</t>
    </rPh>
    <phoneticPr fontId="16"/>
  </si>
  <si>
    <t>昭和53</t>
    <rPh sb="0" eb="2">
      <t>ショウワ</t>
    </rPh>
    <phoneticPr fontId="16"/>
  </si>
  <si>
    <t>昭和61</t>
    <rPh sb="0" eb="2">
      <t>ショウワ</t>
    </rPh>
    <phoneticPr fontId="16"/>
  </si>
  <si>
    <t>昭和57</t>
    <rPh sb="0" eb="2">
      <t>ショウワ</t>
    </rPh>
    <phoneticPr fontId="16"/>
  </si>
  <si>
    <t>昭和52</t>
    <rPh sb="0" eb="2">
      <t>ショウワ</t>
    </rPh>
    <phoneticPr fontId="16"/>
  </si>
  <si>
    <t>昭和49</t>
    <rPh sb="0" eb="2">
      <t>ショウワ</t>
    </rPh>
    <phoneticPr fontId="16"/>
  </si>
  <si>
    <t>昭和46</t>
    <rPh sb="0" eb="2">
      <t>ショウワ</t>
    </rPh>
    <phoneticPr fontId="16"/>
  </si>
  <si>
    <t>昭和40</t>
    <rPh sb="0" eb="2">
      <t>ショウワ</t>
    </rPh>
    <phoneticPr fontId="16"/>
  </si>
  <si>
    <t>昭和50</t>
    <rPh sb="0" eb="2">
      <t>ショウワ</t>
    </rPh>
    <phoneticPr fontId="16"/>
  </si>
  <si>
    <t>平成25</t>
    <rPh sb="0" eb="2">
      <t>ヘイセイ</t>
    </rPh>
    <phoneticPr fontId="16"/>
  </si>
  <si>
    <t>平成23</t>
    <rPh sb="0" eb="2">
      <t>ヘイセイ</t>
    </rPh>
    <phoneticPr fontId="16"/>
  </si>
  <si>
    <t>昭和60</t>
    <rPh sb="0" eb="2">
      <t>ショウワ</t>
    </rPh>
    <phoneticPr fontId="16"/>
  </si>
  <si>
    <t>平成24</t>
    <rPh sb="0" eb="2">
      <t>ヘイセイ</t>
    </rPh>
    <phoneticPr fontId="16"/>
  </si>
  <si>
    <t>平成22</t>
    <rPh sb="0" eb="2">
      <t>ヘイセイ</t>
    </rPh>
    <phoneticPr fontId="16"/>
  </si>
  <si>
    <t>平成19</t>
    <rPh sb="0" eb="2">
      <t>ヘイセイ</t>
    </rPh>
    <phoneticPr fontId="16"/>
  </si>
  <si>
    <t>昭和55</t>
    <rPh sb="0" eb="2">
      <t>ショウワ</t>
    </rPh>
    <phoneticPr fontId="16"/>
  </si>
  <si>
    <t>平成14</t>
    <rPh sb="0" eb="2">
      <t>ヘイセイ</t>
    </rPh>
    <phoneticPr fontId="16"/>
  </si>
  <si>
    <t>昭和59</t>
    <rPh sb="0" eb="2">
      <t>ショウワ</t>
    </rPh>
    <phoneticPr fontId="16"/>
  </si>
  <si>
    <t>昭和63</t>
    <rPh sb="0" eb="2">
      <t>ショウワ</t>
    </rPh>
    <phoneticPr fontId="16"/>
  </si>
  <si>
    <t>昭和62</t>
    <rPh sb="0" eb="2">
      <t>ショウワ</t>
    </rPh>
    <phoneticPr fontId="16"/>
  </si>
  <si>
    <t>昭和37</t>
    <rPh sb="0" eb="2">
      <t>ショウワ</t>
    </rPh>
    <phoneticPr fontId="16"/>
  </si>
  <si>
    <t>昭和58</t>
    <rPh sb="0" eb="2">
      <t>ショウワ</t>
    </rPh>
    <phoneticPr fontId="16"/>
  </si>
  <si>
    <t>平成26</t>
    <rPh sb="0" eb="2">
      <t>ヘイセイ</t>
    </rPh>
    <phoneticPr fontId="16"/>
  </si>
  <si>
    <t>平成21</t>
    <rPh sb="0" eb="2">
      <t>ヘイセイ</t>
    </rPh>
    <phoneticPr fontId="16"/>
  </si>
  <si>
    <t>コレクタタンク</t>
  </si>
  <si>
    <t>車台番号</t>
  </si>
  <si>
    <t>メーカー</t>
  </si>
  <si>
    <t>直径 φ</t>
  </si>
  <si>
    <t>昭和36</t>
    <rPh sb="0" eb="2">
      <t>ショウワ</t>
    </rPh>
    <phoneticPr fontId="16"/>
  </si>
  <si>
    <t>運転
免許証</t>
    <rPh sb="0" eb="2">
      <t>ウンテン</t>
    </rPh>
    <rPh sb="5" eb="6">
      <t>ショウ</t>
    </rPh>
    <phoneticPr fontId="16"/>
  </si>
  <si>
    <t>生年月日</t>
    <rPh sb="0" eb="2">
      <t>セイネン</t>
    </rPh>
    <rPh sb="2" eb="4">
      <t>ガッピ</t>
    </rPh>
    <phoneticPr fontId="16"/>
  </si>
  <si>
    <t>運転装備品</t>
    <rPh sb="0" eb="2">
      <t>ウンテン</t>
    </rPh>
    <rPh sb="2" eb="5">
      <t>ソウビヒン</t>
    </rPh>
    <phoneticPr fontId="16"/>
  </si>
  <si>
    <t>携帯Tel</t>
  </si>
  <si>
    <t>ヘルメット</t>
  </si>
  <si>
    <t>昭和35</t>
    <rPh sb="0" eb="2">
      <t>ショウワ</t>
    </rPh>
    <phoneticPr fontId="16"/>
  </si>
  <si>
    <t>ｽﾄﾛｰｸ</t>
  </si>
  <si>
    <t>ﾎﾞﾝﾈｯﾄ</t>
  </si>
  <si>
    <t>昭和32</t>
    <rPh sb="0" eb="2">
      <t>ショウワ</t>
    </rPh>
    <phoneticPr fontId="16"/>
  </si>
  <si>
    <t>車体形状</t>
  </si>
  <si>
    <t>参加クラス</t>
    <rPh sb="0" eb="2">
      <t>サンカ</t>
    </rPh>
    <phoneticPr fontId="16"/>
  </si>
  <si>
    <t>車両形式</t>
    <rPh sb="0" eb="2">
      <t>シャリョウ</t>
    </rPh>
    <rPh sb="2" eb="4">
      <t>ケイシキ</t>
    </rPh>
    <phoneticPr fontId="16"/>
  </si>
  <si>
    <t>空力装置</t>
    <rPh sb="0" eb="1">
      <t>クウ</t>
    </rPh>
    <rPh sb="1" eb="2">
      <t>リョク</t>
    </rPh>
    <rPh sb="2" eb="4">
      <t>ソウチ</t>
    </rPh>
    <phoneticPr fontId="16"/>
  </si>
  <si>
    <t>気筒容積</t>
    <rPh sb="0" eb="2">
      <t>キトウ</t>
    </rPh>
    <rPh sb="2" eb="4">
      <t>ヨウセキ</t>
    </rPh>
    <phoneticPr fontId="16"/>
  </si>
  <si>
    <t>血
液
型</t>
    <rPh sb="0" eb="1">
      <t>チ</t>
    </rPh>
    <rPh sb="2" eb="3">
      <t>エキ</t>
    </rPh>
    <rPh sb="4" eb="5">
      <t>カタ</t>
    </rPh>
    <phoneticPr fontId="16"/>
  </si>
  <si>
    <t>ゼッケン</t>
  </si>
  <si>
    <t>昭和31</t>
    <rPh sb="0" eb="2">
      <t>ショウワ</t>
    </rPh>
    <phoneticPr fontId="16"/>
  </si>
  <si>
    <t>昭和30</t>
    <rPh sb="0" eb="2">
      <t>ショウワ</t>
    </rPh>
    <phoneticPr fontId="16"/>
  </si>
  <si>
    <t>登録番号</t>
    <rPh sb="0" eb="2">
      <t>トウロク</t>
    </rPh>
    <rPh sb="2" eb="4">
      <t>バンゴウ</t>
    </rPh>
    <phoneticPr fontId="16"/>
  </si>
  <si>
    <t>昭和33</t>
    <rPh sb="0" eb="2">
      <t>ショウワ</t>
    </rPh>
    <phoneticPr fontId="16"/>
  </si>
  <si>
    <t>昭和39</t>
    <rPh sb="0" eb="2">
      <t>ショウワ</t>
    </rPh>
    <phoneticPr fontId="16"/>
  </si>
  <si>
    <t>昭和43</t>
    <rPh sb="0" eb="2">
      <t>ショウワ</t>
    </rPh>
    <phoneticPr fontId="16"/>
  </si>
  <si>
    <t>昭和42</t>
    <rPh sb="0" eb="2">
      <t>ショウワ</t>
    </rPh>
    <phoneticPr fontId="16"/>
  </si>
  <si>
    <t>昭和54</t>
    <rPh sb="0" eb="2">
      <t>ショウワ</t>
    </rPh>
    <phoneticPr fontId="16"/>
  </si>
  <si>
    <t>昭和51</t>
    <rPh sb="0" eb="2">
      <t>ショウワ</t>
    </rPh>
    <phoneticPr fontId="16"/>
  </si>
  <si>
    <t>メーカー・銘柄</t>
    <rPh sb="5" eb="7">
      <t>メイガラ</t>
    </rPh>
    <phoneticPr fontId="16"/>
  </si>
  <si>
    <t>ロールケージ</t>
  </si>
  <si>
    <t>昭和47</t>
    <rPh sb="0" eb="2">
      <t>ショウワ</t>
    </rPh>
    <phoneticPr fontId="16"/>
  </si>
  <si>
    <t>Fﾌｪﾝﾀﾞｰ</t>
  </si>
  <si>
    <t>ヘルメット製造年</t>
    <rPh sb="5" eb="8">
      <t>セイゾウネン</t>
    </rPh>
    <phoneticPr fontId="16"/>
  </si>
  <si>
    <t>ロールケージ素材</t>
    <rPh sb="6" eb="8">
      <t>ソザイ</t>
    </rPh>
    <phoneticPr fontId="16"/>
  </si>
  <si>
    <t>レーシンググローブ</t>
  </si>
  <si>
    <t>JAF登録・公認番号</t>
    <rPh sb="3" eb="5">
      <t>トウロク</t>
    </rPh>
    <rPh sb="6" eb="8">
      <t>コウニン</t>
    </rPh>
    <rPh sb="8" eb="10">
      <t>バンゴウ</t>
    </rPh>
    <phoneticPr fontId="16"/>
  </si>
  <si>
    <t>JAFライセンス種別</t>
    <rPh sb="8" eb="10">
      <t>シュベツ</t>
    </rPh>
    <phoneticPr fontId="16"/>
  </si>
  <si>
    <t>レーシング
スーツ</t>
  </si>
  <si>
    <t>参加車両名読み方</t>
    <rPh sb="0" eb="2">
      <t>サンカ</t>
    </rPh>
    <rPh sb="2" eb="3">
      <t>グルマ</t>
    </rPh>
    <rPh sb="3" eb="5">
      <t>リョウメイ</t>
    </rPh>
    <rPh sb="5" eb="6">
      <t>ヨ</t>
    </rPh>
    <rPh sb="7" eb="8">
      <t>カタ</t>
    </rPh>
    <phoneticPr fontId="16"/>
  </si>
  <si>
    <t>競
技
運
転
者</t>
    <rPh sb="0" eb="1">
      <t>セリ</t>
    </rPh>
    <rPh sb="2" eb="3">
      <t>ワザ</t>
    </rPh>
    <rPh sb="4" eb="5">
      <t>ウン</t>
    </rPh>
    <rPh sb="6" eb="7">
      <t>テン</t>
    </rPh>
    <rPh sb="8" eb="9">
      <t>モノ</t>
    </rPh>
    <phoneticPr fontId="16"/>
  </si>
  <si>
    <t>・正式受理
・不受理</t>
    <rPh sb="1" eb="3">
      <t>セイシキ</t>
    </rPh>
    <rPh sb="3" eb="5">
      <t>ジュリ</t>
    </rPh>
    <rPh sb="7" eb="10">
      <t>フジュリ</t>
    </rPh>
    <phoneticPr fontId="16"/>
  </si>
  <si>
    <t>ホイールサイズ:R</t>
  </si>
  <si>
    <t>メーカー・銘柄・材質</t>
    <rPh sb="8" eb="10">
      <t>ザイシツ</t>
    </rPh>
    <phoneticPr fontId="16"/>
  </si>
  <si>
    <t>シート（メーカー銘柄）</t>
  </si>
  <si>
    <t>レーシング
シューズ</t>
  </si>
  <si>
    <t>レーシングシューズ</t>
  </si>
  <si>
    <t>参加車両名15字以内</t>
    <rPh sb="0" eb="2">
      <t>サンカ</t>
    </rPh>
    <rPh sb="2" eb="4">
      <t>シャリョウ</t>
    </rPh>
    <rPh sb="4" eb="5">
      <t>メイ</t>
    </rPh>
    <rPh sb="7" eb="8">
      <t>ジ</t>
    </rPh>
    <rPh sb="8" eb="10">
      <t>イナイ</t>
    </rPh>
    <phoneticPr fontId="16"/>
  </si>
  <si>
    <t>取得年月（西暦年/月）</t>
    <rPh sb="0" eb="2">
      <t>シュトク</t>
    </rPh>
    <rPh sb="2" eb="4">
      <t>ネンゲツ</t>
    </rPh>
    <rPh sb="5" eb="8">
      <t>セイレキネン</t>
    </rPh>
    <rPh sb="9" eb="10">
      <t>ツキ</t>
    </rPh>
    <phoneticPr fontId="16"/>
  </si>
  <si>
    <t>JAF登録・公認NO.</t>
    <rPh sb="3" eb="5">
      <t>トウロク</t>
    </rPh>
    <rPh sb="6" eb="8">
      <t>コウニン</t>
    </rPh>
    <phoneticPr fontId="16"/>
  </si>
  <si>
    <t>ｵｲﾙｷｬｯﾁ
ﾀﾝｸ</t>
  </si>
  <si>
    <t>ヘルメットメーカー</t>
  </si>
  <si>
    <t>車両名(通称名)</t>
    <rPh sb="0" eb="2">
      <t>シャリョウ</t>
    </rPh>
    <rPh sb="2" eb="3">
      <t>メイ</t>
    </rPh>
    <rPh sb="4" eb="6">
      <t>ツウショウ</t>
    </rPh>
    <rPh sb="6" eb="7">
      <t>メイ</t>
    </rPh>
    <phoneticPr fontId="16"/>
  </si>
  <si>
    <t>JMRC中国参加申込書</t>
    <rPh sb="4" eb="6">
      <t>チュウゴク</t>
    </rPh>
    <rPh sb="6" eb="8">
      <t>サンカ</t>
    </rPh>
    <rPh sb="8" eb="10">
      <t>モウシコミ</t>
    </rPh>
    <rPh sb="10" eb="11">
      <t>ショ</t>
    </rPh>
    <phoneticPr fontId="16"/>
  </si>
  <si>
    <t>レーシングスーツ</t>
  </si>
  <si>
    <t>JAFライセンス番号</t>
    <rPh sb="8" eb="10">
      <t>バンゴウ</t>
    </rPh>
    <phoneticPr fontId="16"/>
  </si>
  <si>
    <t>ロールケージメーカー</t>
  </si>
  <si>
    <t xml:space="preserve"> ｻｲﾄﾞｽﾃｯﾌﾟ</t>
  </si>
  <si>
    <t>その他
申告事項</t>
    <rPh sb="2" eb="3">
      <t>タ</t>
    </rPh>
    <rPh sb="4" eb="6">
      <t>シンコク</t>
    </rPh>
    <rPh sb="6" eb="8">
      <t>ジコウ</t>
    </rPh>
    <phoneticPr fontId="16"/>
  </si>
  <si>
    <t>競
技
参
加
者</t>
    <rPh sb="0" eb="1">
      <t>セリ</t>
    </rPh>
    <rPh sb="4" eb="5">
      <t>サン</t>
    </rPh>
    <rPh sb="6" eb="7">
      <t>カ</t>
    </rPh>
    <phoneticPr fontId="16"/>
  </si>
  <si>
    <t>本人携帯電話番号（ハイフォンなし数字のみ）</t>
    <rPh sb="0" eb="2">
      <t>ホンニン</t>
    </rPh>
    <rPh sb="2" eb="4">
      <t>ケイタイ</t>
    </rPh>
    <rPh sb="4" eb="8">
      <t>デンワバンゴウ</t>
    </rPh>
    <phoneticPr fontId="16"/>
  </si>
  <si>
    <t>各項目を入力後に申込書を印刷してください</t>
    <rPh sb="0" eb="3">
      <t>カクコウモク</t>
    </rPh>
    <rPh sb="4" eb="6">
      <t>ニュウリョク</t>
    </rPh>
    <rPh sb="6" eb="7">
      <t>ゴ</t>
    </rPh>
    <rPh sb="8" eb="11">
      <t>モウシコミショ</t>
    </rPh>
    <rPh sb="12" eb="14">
      <t>インサツ</t>
    </rPh>
    <phoneticPr fontId="16"/>
  </si>
  <si>
    <t>SC・Dクラス（変更無い場合はNと記載のこと）</t>
    <rPh sb="8" eb="10">
      <t>ヘンコウ</t>
    </rPh>
    <rPh sb="10" eb="11">
      <t>ナ</t>
    </rPh>
    <rPh sb="12" eb="14">
      <t>バアイ</t>
    </rPh>
    <rPh sb="17" eb="19">
      <t>キサイ</t>
    </rPh>
    <phoneticPr fontId="16"/>
  </si>
  <si>
    <t>ホイール:F（メーカー銘柄）</t>
  </si>
  <si>
    <t>今大会の目標、自己アピール等</t>
  </si>
  <si>
    <t>タイヤ1:R（メーカー銘柄）</t>
  </si>
  <si>
    <t>生年月日（西暦年/月/日）</t>
    <rPh sb="0" eb="4">
      <t>セイネンガッピ</t>
    </rPh>
    <rPh sb="5" eb="7">
      <t>セイレキ</t>
    </rPh>
    <rPh sb="7" eb="8">
      <t>ネン</t>
    </rPh>
    <rPh sb="9" eb="10">
      <t>ツキ</t>
    </rPh>
    <rPh sb="11" eb="12">
      <t>ヒ</t>
    </rPh>
    <phoneticPr fontId="16"/>
  </si>
  <si>
    <t>車両改造内容・運転装備品申告書</t>
  </si>
  <si>
    <t>氏名4（地方選手権は2名まで）</t>
    <rPh sb="0" eb="2">
      <t>シメイ</t>
    </rPh>
    <phoneticPr fontId="16"/>
  </si>
  <si>
    <t>ステアリング（メーカー銘柄）</t>
  </si>
  <si>
    <t>有効年月日（西暦年/月/日）</t>
    <rPh sb="0" eb="5">
      <t>ユウコウネンゲツヒ</t>
    </rPh>
    <phoneticPr fontId="16"/>
  </si>
  <si>
    <t>シートベルト（メーカー銘柄）</t>
  </si>
  <si>
    <t>タイヤ2:F（メーカー銘柄）</t>
  </si>
  <si>
    <t>ENGﾙｰﾑ 車室内 ﾄﾗﾝｸ</t>
  </si>
  <si>
    <t>ブレーキ（メーカー銘柄）</t>
  </si>
  <si>
    <t>　　　　　　　　　　　　　
　</t>
  </si>
  <si>
    <t>クラブ登録印またはコード</t>
  </si>
  <si>
    <t>氏名3（地方選手権は2名まで）</t>
    <rPh sb="0" eb="2">
      <t>シメイ</t>
    </rPh>
    <rPh sb="4" eb="9">
      <t>チホウセンシュケン</t>
    </rPh>
    <rPh sb="11" eb="12">
      <t>メイ</t>
    </rPh>
    <phoneticPr fontId="16"/>
  </si>
  <si>
    <t>車両型式（E-排ガス記号含む）</t>
    <rPh sb="0" eb="4">
      <t>シャリョウカタシキ</t>
    </rPh>
    <rPh sb="7" eb="8">
      <t>ハイ</t>
    </rPh>
    <rPh sb="10" eb="12">
      <t>キゴウ</t>
    </rPh>
    <rPh sb="12" eb="13">
      <t>フク</t>
    </rPh>
    <phoneticPr fontId="16"/>
  </si>
  <si>
    <t>第○戦（全角数字を記入）</t>
    <rPh sb="0" eb="1">
      <t>ダイ</t>
    </rPh>
    <rPh sb="2" eb="3">
      <t>セン</t>
    </rPh>
    <rPh sb="4" eb="6">
      <t>ゼンカク</t>
    </rPh>
    <rPh sb="6" eb="8">
      <t>スウジ</t>
    </rPh>
    <rPh sb="9" eb="11">
      <t>キニュウ</t>
    </rPh>
    <phoneticPr fontId="16"/>
  </si>
  <si>
    <t>タイヤ1:F（メーカー銘柄）</t>
    <rPh sb="11" eb="13">
      <t>メイガラ</t>
    </rPh>
    <phoneticPr fontId="16"/>
  </si>
  <si>
    <t>車両名（通称名：カローラなど）</t>
    <rPh sb="0" eb="2">
      <t>シャリョウ</t>
    </rPh>
    <rPh sb="2" eb="3">
      <t>メイ</t>
    </rPh>
    <rPh sb="4" eb="7">
      <t>ツウショウメイ</t>
    </rPh>
    <phoneticPr fontId="16"/>
  </si>
  <si>
    <t>ホイール:R（メーカー銘柄）</t>
  </si>
  <si>
    <t>今大会の目標や自己アピールなど</t>
    <rPh sb="0" eb="3">
      <t>コンタイカイ</t>
    </rPh>
    <rPh sb="4" eb="6">
      <t>モクヒョウ</t>
    </rPh>
    <rPh sb="7" eb="9">
      <t>ジコ</t>
    </rPh>
    <phoneticPr fontId="16"/>
  </si>
  <si>
    <t>タイヤ2:R（メーカー銘柄）</t>
  </si>
  <si>
    <t>ロールケージ直径（ｍｍ）</t>
    <rPh sb="6" eb="8">
      <t>チョッケイ</t>
    </rPh>
    <phoneticPr fontId="16"/>
  </si>
  <si>
    <t>参加車両名（カローラなど通称名入り15文字以内）</t>
    <rPh sb="0" eb="2">
      <t>サンカ</t>
    </rPh>
    <rPh sb="2" eb="4">
      <t>シャリョウ</t>
    </rPh>
    <rPh sb="4" eb="5">
      <t>メイ</t>
    </rPh>
    <rPh sb="12" eb="15">
      <t>ツウショウメイ</t>
    </rPh>
    <rPh sb="15" eb="16">
      <t>イ</t>
    </rPh>
    <rPh sb="19" eb="23">
      <t>モジイナイ</t>
    </rPh>
    <phoneticPr fontId="16"/>
  </si>
  <si>
    <r>
      <t>競技運転者氏名</t>
    </r>
    <r>
      <rPr>
        <b/>
        <sz val="9"/>
        <color rgb="FFFFFFFF"/>
        <rFont val="ＭＳ Ｐゴシック"/>
        <family val="3"/>
        <charset val="128"/>
      </rPr>
      <t>（本名と異なる場合は（本名）を追記のこと）</t>
    </r>
  </si>
  <si>
    <t>必須入力</t>
  </si>
  <si>
    <t>↓以降の装備品までの項目については、純正からの変更がある場合のみ記入下さい。</t>
  </si>
  <si>
    <t>↓ここの氏名には、重複参加がある場合のみ記入</t>
  </si>
  <si>
    <t>参加車両名読み仮名</t>
    <rPh sb="0" eb="2">
      <t>サンカ</t>
    </rPh>
    <rPh sb="2" eb="4">
      <t>シャリョウ</t>
    </rPh>
    <rPh sb="4" eb="5">
      <t>メイ</t>
    </rPh>
    <rPh sb="5" eb="6">
      <t>ヨ</t>
    </rPh>
    <rPh sb="7" eb="9">
      <t>ガナ</t>
    </rPh>
    <phoneticPr fontId="16"/>
  </si>
  <si>
    <t>種別</t>
    <rPh sb="0" eb="2">
      <t>シュベツ</t>
    </rPh>
    <phoneticPr fontId="16"/>
  </si>
  <si>
    <t>参加料(競技に有効な保険未加入者は\3,000増)</t>
    <rPh sb="0" eb="3">
      <t>サンカリョウ</t>
    </rPh>
    <rPh sb="4" eb="6">
      <t>キョウギ</t>
    </rPh>
    <rPh sb="7" eb="9">
      <t>ユウコウ</t>
    </rPh>
    <rPh sb="10" eb="12">
      <t>ホケン</t>
    </rPh>
    <rPh sb="12" eb="15">
      <t>ミカニュウ</t>
    </rPh>
    <rPh sb="15" eb="16">
      <t>シャ</t>
    </rPh>
    <rPh sb="23" eb="24">
      <t>ゾウ</t>
    </rPh>
    <phoneticPr fontId="16"/>
  </si>
  <si>
    <t>私は、本大会特別規則をはじめＦＩＡ国際モータースポーツ競技規則およびその付則、国内競技規則およびその細則など本競技に関わるモータースポーツ競技諸規則を承認し遵守いたします。また、競技運転者は参加種目について標準能力を持ち、参加車両についてもコースまたはスピードに対して適性があり、競争が可能であることを申告いたします。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（ＪＡＦ）をはじめ競技関係者（団体および個人）の方々に対していかなる責任も追及することはいたしません。以上、誓約いたします。
なお本競技会の運転者・参加者の氏名、参加車両の写真・映像、競技結果等の放送・報道・掲載の権限は主催者並びにJMRC中国に有る事を承認いたします。</t>
    <phoneticPr fontId="16"/>
  </si>
  <si>
    <t>競技参加者(競技運転者)署名</t>
    <rPh sb="0" eb="2">
      <t>キョウギ</t>
    </rPh>
    <rPh sb="2" eb="5">
      <t>サンカシャ</t>
    </rPh>
    <rPh sb="6" eb="11">
      <t>キョウギウンテンシャ</t>
    </rPh>
    <rPh sb="12" eb="14">
      <t>ショメイ</t>
    </rPh>
    <phoneticPr fontId="19"/>
  </si>
  <si>
    <t>日</t>
    <rPh sb="0" eb="1">
      <t>ニチ</t>
    </rPh>
    <phoneticPr fontId="19"/>
  </si>
  <si>
    <t>月</t>
    <rPh sb="0" eb="1">
      <t>ツキ</t>
    </rPh>
    <phoneticPr fontId="19"/>
  </si>
  <si>
    <t>年</t>
    <rPh sb="0" eb="1">
      <t>ネン</t>
    </rPh>
    <phoneticPr fontId="19"/>
  </si>
  <si>
    <t>誓約年月日（西暦年/月/日）</t>
    <rPh sb="0" eb="2">
      <t>セイヤク</t>
    </rPh>
    <rPh sb="2" eb="5">
      <t>ネンガッピ</t>
    </rPh>
    <phoneticPr fontId="16"/>
  </si>
  <si>
    <t>※自筆署名(電子入力不可)　参加受付時に署名する際は、空欄で申込むこと。</t>
    <rPh sb="1" eb="3">
      <t>ジヒツ</t>
    </rPh>
    <rPh sb="3" eb="5">
      <t>ショメイ</t>
    </rPh>
    <rPh sb="6" eb="10">
      <t>デンシニュウリョク</t>
    </rPh>
    <rPh sb="10" eb="12">
      <t>フカ</t>
    </rPh>
    <rPh sb="14" eb="16">
      <t>サンカ</t>
    </rPh>
    <rPh sb="16" eb="18">
      <t>ウケツケ</t>
    </rPh>
    <rPh sb="18" eb="19">
      <t>ジ</t>
    </rPh>
    <rPh sb="20" eb="22">
      <t>ショメイ</t>
    </rPh>
    <rPh sb="24" eb="25">
      <t>サイ</t>
    </rPh>
    <rPh sb="27" eb="29">
      <t>クウラン</t>
    </rPh>
    <rPh sb="30" eb="32">
      <t>モウシコミ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</si>
</sst>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_ "/>
    <numFmt numFmtId="177" formatCode="#,##0_ "/>
    <numFmt numFmtId="178" formatCode="0_ "/>
    <numFmt numFmtId="183" formatCode="yyyy/m/d;@"/>
  </numFmts>
  <fonts count="24" x14ac:knownFonts="1">
    <font>
      <sz val="11"/>
      <color rgb="FF000000"/>
      <name val="ＭＳ Ｐゴシック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2"/>
      <color rgb="FFFFFFFF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24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9"/>
      <color rgb="FFFFFFFF"/>
      <name val="ＭＳ Ｐゴシック"/>
      <family val="3"/>
      <charset val="128"/>
    </font>
    <font>
      <b/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7"/>
      <color rgb="FFFF0000"/>
      <name val="Meiryo UI"/>
      <family val="3"/>
      <charset val="128"/>
    </font>
    <font>
      <b/>
      <sz val="6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000000"/>
        <bgColor rgb="FF9999FF"/>
      </patternFill>
    </fill>
    <fill>
      <patternFill patternType="solid">
        <fgColor rgb="FF000000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rgb="FF9999FF"/>
      </bottom>
      <diagonal/>
    </border>
    <border>
      <left style="dashed">
        <color auto="1"/>
      </left>
      <right style="dashed">
        <color auto="1"/>
      </right>
      <top style="thin">
        <color rgb="FF9999FF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ck">
        <color auto="1"/>
      </right>
      <top style="thin">
        <color auto="1"/>
      </top>
      <bottom style="thin">
        <color rgb="FF9999FF"/>
      </bottom>
      <diagonal/>
    </border>
    <border>
      <left style="dashed">
        <color auto="1"/>
      </left>
      <right style="thick">
        <color auto="1"/>
      </right>
      <top style="thin">
        <color rgb="FF9999FF"/>
      </top>
      <bottom style="thick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rgb="FF9999FF"/>
      </bottom>
      <diagonal/>
    </border>
    <border>
      <left style="thin">
        <color auto="1"/>
      </left>
      <right style="dashed">
        <color auto="1"/>
      </right>
      <top style="thin">
        <color rgb="FF9999FF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rgb="FF9999FF"/>
      </right>
      <top style="thin">
        <color auto="1"/>
      </top>
      <bottom style="thin">
        <color auto="1"/>
      </bottom>
      <diagonal/>
    </border>
    <border>
      <left style="medium">
        <color rgb="FF9999FF"/>
      </left>
      <right style="medium">
        <color rgb="FF9999FF"/>
      </right>
      <top style="thin">
        <color auto="1"/>
      </top>
      <bottom style="thin">
        <color auto="1"/>
      </bottom>
      <diagonal/>
    </border>
    <border>
      <left style="medium">
        <color rgb="FF9999FF"/>
      </left>
      <right/>
      <top style="thin">
        <color auto="1"/>
      </top>
      <bottom style="thin">
        <color auto="1"/>
      </bottom>
      <diagonal/>
    </border>
    <border>
      <left style="medium">
        <color rgb="FF9999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rgb="FF9999FF"/>
      </right>
      <top style="thick">
        <color auto="1"/>
      </top>
      <bottom style="thick">
        <color auto="1"/>
      </bottom>
      <diagonal/>
    </border>
    <border>
      <left style="medium">
        <color rgb="FF9999FF"/>
      </left>
      <right style="medium">
        <color rgb="FF9999FF"/>
      </right>
      <top style="thick">
        <color auto="1"/>
      </top>
      <bottom style="thick">
        <color auto="1"/>
      </bottom>
      <diagonal/>
    </border>
    <border>
      <left style="medium">
        <color rgb="FF9999FF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9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 applyAlignme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top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Alignment="1"/>
    <xf numFmtId="0" fontId="3" fillId="2" borderId="0" xfId="0" applyFont="1" applyFill="1" applyAlignment="1"/>
    <xf numFmtId="0" fontId="1" fillId="2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180"/>
    </xf>
    <xf numFmtId="49" fontId="4" fillId="0" borderId="15" xfId="0" applyNumberFormat="1" applyFont="1" applyBorder="1" applyProtection="1">
      <alignment vertical="center"/>
      <protection locked="0"/>
    </xf>
    <xf numFmtId="49" fontId="4" fillId="0" borderId="16" xfId="0" applyNumberFormat="1" applyFont="1" applyBorder="1" applyProtection="1">
      <alignment vertical="center"/>
      <protection locked="0"/>
    </xf>
    <xf numFmtId="49" fontId="4" fillId="0" borderId="17" xfId="0" applyNumberFormat="1" applyFont="1" applyBorder="1" applyProtection="1">
      <alignment vertical="center"/>
      <protection locked="0"/>
    </xf>
    <xf numFmtId="49" fontId="4" fillId="0" borderId="18" xfId="0" applyNumberFormat="1" applyFont="1" applyBorder="1" applyProtection="1">
      <alignment vertical="center"/>
      <protection locked="0"/>
    </xf>
    <xf numFmtId="0" fontId="5" fillId="3" borderId="19" xfId="0" applyFont="1" applyFill="1" applyBorder="1">
      <alignment vertical="center"/>
    </xf>
    <xf numFmtId="0" fontId="6" fillId="3" borderId="20" xfId="0" applyFont="1" applyFill="1" applyBorder="1">
      <alignment vertical="center"/>
    </xf>
    <xf numFmtId="0" fontId="6" fillId="3" borderId="21" xfId="0" applyFont="1" applyFill="1" applyBorder="1">
      <alignment vertical="center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3" borderId="24" xfId="0" applyFont="1" applyFill="1" applyBorder="1" applyAlignment="1">
      <alignment vertical="top"/>
    </xf>
    <xf numFmtId="0" fontId="6" fillId="3" borderId="19" xfId="0" applyFont="1" applyFill="1" applyBorder="1">
      <alignment vertical="center"/>
    </xf>
    <xf numFmtId="178" fontId="0" fillId="0" borderId="0" xfId="0" applyNumberFormat="1" applyAlignment="1"/>
    <xf numFmtId="0" fontId="0" fillId="0" borderId="3" xfId="0" applyBorder="1">
      <alignment vertical="center"/>
    </xf>
    <xf numFmtId="49" fontId="4" fillId="0" borderId="16" xfId="0" quotePrefix="1" applyNumberFormat="1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wrapText="1"/>
    </xf>
    <xf numFmtId="49" fontId="4" fillId="0" borderId="16" xfId="0" applyNumberFormat="1" applyFont="1" applyBorder="1" applyAlignment="1" applyProtection="1">
      <alignment vertical="top" wrapText="1"/>
      <protection locked="0"/>
    </xf>
    <xf numFmtId="177" fontId="1" fillId="2" borderId="39" xfId="0" applyNumberFormat="1" applyFont="1" applyFill="1" applyBorder="1" applyAlignment="1">
      <alignment horizontal="center"/>
    </xf>
    <xf numFmtId="177" fontId="1" fillId="2" borderId="40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3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>
      <alignment vertical="center"/>
    </xf>
    <xf numFmtId="0" fontId="0" fillId="0" borderId="0" xfId="0">
      <alignment vertical="center"/>
    </xf>
    <xf numFmtId="0" fontId="1" fillId="2" borderId="41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4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" fillId="2" borderId="4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11" fillId="5" borderId="53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56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1" fillId="2" borderId="30" xfId="0" applyFont="1" applyFill="1" applyBorder="1">
      <alignment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2" borderId="8" xfId="0" applyFont="1" applyFill="1" applyBorder="1">
      <alignment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54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0" fillId="0" borderId="0" xfId="0" applyAlignment="1"/>
    <xf numFmtId="0" fontId="1" fillId="2" borderId="5" xfId="0" applyFont="1" applyFill="1" applyBorder="1" applyAlignment="1" applyProtection="1">
      <alignment horizontal="left"/>
      <protection locked="0"/>
    </xf>
    <xf numFmtId="0" fontId="8" fillId="4" borderId="4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67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15" fillId="2" borderId="67" xfId="0" applyFont="1" applyFill="1" applyBorder="1">
      <alignment vertical="center"/>
    </xf>
    <xf numFmtId="0" fontId="15" fillId="2" borderId="68" xfId="0" applyFont="1" applyFill="1" applyBorder="1">
      <alignment vertical="center"/>
    </xf>
    <xf numFmtId="0" fontId="15" fillId="2" borderId="69" xfId="0" applyFont="1" applyFill="1" applyBorder="1">
      <alignment vertical="center"/>
    </xf>
    <xf numFmtId="0" fontId="15" fillId="2" borderId="70" xfId="0" applyFont="1" applyFill="1" applyBorder="1">
      <alignment vertical="center"/>
    </xf>
    <xf numFmtId="0" fontId="1" fillId="2" borderId="71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 shrinkToFit="1"/>
    </xf>
    <xf numFmtId="0" fontId="15" fillId="2" borderId="54" xfId="0" applyFont="1" applyFill="1" applyBorder="1" applyAlignment="1">
      <alignment horizontal="center" vertical="center" shrinkToFit="1"/>
    </xf>
    <xf numFmtId="0" fontId="15" fillId="2" borderId="55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48" xfId="0" applyFont="1" applyFill="1" applyBorder="1" applyAlignment="1">
      <alignment horizontal="center" vertical="center" shrinkToFit="1"/>
    </xf>
    <xf numFmtId="0" fontId="15" fillId="2" borderId="74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49" xfId="0" applyFont="1" applyFill="1" applyBorder="1" applyAlignment="1">
      <alignment horizontal="center" vertical="center" shrinkToFit="1"/>
    </xf>
    <xf numFmtId="0" fontId="0" fillId="2" borderId="75" xfId="0" applyFill="1" applyBorder="1">
      <alignment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" shrinkToFit="1"/>
    </xf>
    <xf numFmtId="0" fontId="7" fillId="2" borderId="32" xfId="0" applyFont="1" applyFill="1" applyBorder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0" fontId="7" fillId="2" borderId="31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shrinkToFit="1"/>
    </xf>
    <xf numFmtId="0" fontId="0" fillId="2" borderId="79" xfId="0" quotePrefix="1" applyFill="1" applyBorder="1" applyAlignment="1">
      <alignment horizontal="left" vertical="center" shrinkToFit="1"/>
    </xf>
    <xf numFmtId="0" fontId="0" fillId="2" borderId="26" xfId="0" quotePrefix="1" applyFill="1" applyBorder="1" applyAlignment="1">
      <alignment horizontal="left" vertical="center" shrinkToFit="1"/>
    </xf>
    <xf numFmtId="0" fontId="0" fillId="2" borderId="27" xfId="0" quotePrefix="1" applyFill="1" applyBorder="1" applyAlignment="1">
      <alignment horizontal="left" vertical="center" shrinkToFit="1"/>
    </xf>
    <xf numFmtId="0" fontId="0" fillId="2" borderId="78" xfId="0" quotePrefix="1" applyFill="1" applyBorder="1" applyAlignment="1">
      <alignment horizontal="left" vertical="center" shrinkToFit="1"/>
    </xf>
    <xf numFmtId="0" fontId="0" fillId="2" borderId="25" xfId="0" quotePrefix="1" applyFill="1" applyBorder="1" applyAlignment="1">
      <alignment horizontal="left" vertical="center" shrinkToFit="1"/>
    </xf>
    <xf numFmtId="0" fontId="0" fillId="2" borderId="28" xfId="0" quotePrefix="1" applyFill="1" applyBorder="1" applyAlignment="1">
      <alignment horizontal="left" vertical="center" shrinkToFit="1"/>
    </xf>
    <xf numFmtId="0" fontId="0" fillId="2" borderId="53" xfId="0" quotePrefix="1" applyFill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5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1" fillId="2" borderId="41" xfId="0" applyFont="1" applyFill="1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4" fillId="2" borderId="79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74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1" fillId="2" borderId="80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1" fillId="2" borderId="0" xfId="0" applyFont="1" applyFill="1" applyAlignment="1">
      <alignment vertical="center" shrinkToFit="1"/>
    </xf>
    <xf numFmtId="0" fontId="1" fillId="0" borderId="13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34" xfId="0" applyFont="1" applyFill="1" applyBorder="1">
      <alignment vertical="center"/>
    </xf>
    <xf numFmtId="0" fontId="0" fillId="0" borderId="34" xfId="0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61" xfId="0" applyFill="1" applyBorder="1" applyAlignment="1">
      <alignment vertical="center" shrinkToFit="1"/>
    </xf>
    <xf numFmtId="0" fontId="0" fillId="0" borderId="32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50" xfId="0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 shrinkToFit="1"/>
    </xf>
    <xf numFmtId="0" fontId="1" fillId="0" borderId="2" xfId="0" applyFont="1" applyFill="1" applyBorder="1">
      <alignment vertical="center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5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6" xfId="0" applyFill="1" applyBorder="1" applyAlignment="1"/>
    <xf numFmtId="0" fontId="1" fillId="0" borderId="13" xfId="0" applyFont="1" applyFill="1" applyBorder="1" applyAlignment="1">
      <alignment horizontal="center" vertical="top" textRotation="180" wrapText="1"/>
    </xf>
    <xf numFmtId="0" fontId="0" fillId="0" borderId="0" xfId="0" applyFill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top" textRotation="180" wrapText="1"/>
    </xf>
    <xf numFmtId="0" fontId="0" fillId="0" borderId="3" xfId="0" applyFill="1" applyBorder="1" applyAlignment="1">
      <alignment horizontal="center" vertical="center" wrapText="1"/>
    </xf>
    <xf numFmtId="0" fontId="4" fillId="0" borderId="31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1" fillId="0" borderId="37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0" fontId="0" fillId="0" borderId="30" xfId="0" applyFill="1" applyBorder="1" applyAlignment="1">
      <alignment vertical="center" shrinkToFit="1"/>
    </xf>
    <xf numFmtId="0" fontId="1" fillId="0" borderId="29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vertical="center" wrapText="1"/>
    </xf>
    <xf numFmtId="0" fontId="0" fillId="0" borderId="30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30" xfId="0" applyFill="1" applyBorder="1" applyAlignment="1">
      <alignment horizontal="left" vertical="center" shrinkToFit="1"/>
    </xf>
    <xf numFmtId="0" fontId="1" fillId="0" borderId="19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left" vertical="center" shrinkToFit="1"/>
    </xf>
    <xf numFmtId="0" fontId="0" fillId="0" borderId="38" xfId="0" applyFill="1" applyBorder="1" applyAlignment="1">
      <alignment horizontal="center" vertical="center" shrinkToFit="1"/>
    </xf>
    <xf numFmtId="0" fontId="0" fillId="0" borderId="31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shrinkToFit="1"/>
    </xf>
    <xf numFmtId="0" fontId="7" fillId="0" borderId="30" xfId="0" applyFont="1" applyFill="1" applyBorder="1" applyAlignment="1">
      <alignment horizontal="center" shrinkToFit="1"/>
    </xf>
    <xf numFmtId="0" fontId="0" fillId="0" borderId="32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left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34" xfId="0" applyFill="1" applyBorder="1" applyAlignment="1">
      <alignment horizontal="center" vertical="center"/>
    </xf>
    <xf numFmtId="0" fontId="0" fillId="0" borderId="56" xfId="0" applyFill="1" applyBorder="1" applyAlignment="1">
      <alignment horizontal="left" vertical="center" shrinkToFit="1"/>
    </xf>
    <xf numFmtId="0" fontId="7" fillId="0" borderId="32" xfId="0" applyFont="1" applyFill="1" applyBorder="1" applyAlignment="1">
      <alignment horizontal="center" shrinkToFit="1"/>
    </xf>
    <xf numFmtId="0" fontId="7" fillId="0" borderId="0" xfId="0" applyFont="1" applyFill="1" applyAlignment="1">
      <alignment horizontal="center" shrinkToFit="1"/>
    </xf>
    <xf numFmtId="0" fontId="7" fillId="0" borderId="8" xfId="0" applyFont="1" applyFill="1" applyBorder="1" applyAlignment="1">
      <alignment horizontal="center" shrinkToFit="1"/>
    </xf>
    <xf numFmtId="0" fontId="7" fillId="0" borderId="31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7" fillId="0" borderId="4" xfId="0" applyFont="1" applyFill="1" applyBorder="1" applyAlignment="1">
      <alignment horizontal="center" shrinkToFit="1"/>
    </xf>
    <xf numFmtId="0" fontId="0" fillId="0" borderId="3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2" fillId="0" borderId="3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61" xfId="0" applyFont="1" applyFill="1" applyBorder="1" applyAlignment="1">
      <alignment horizontal="left" vertical="center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7" fillId="0" borderId="64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7" fillId="0" borderId="65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30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50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 shrinkToFit="1"/>
    </xf>
    <xf numFmtId="0" fontId="1" fillId="0" borderId="31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left"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1" fillId="0" borderId="37" xfId="0" applyFont="1" applyFill="1" applyBorder="1" applyAlignment="1">
      <alignment vertical="top"/>
    </xf>
    <xf numFmtId="0" fontId="1" fillId="0" borderId="7" xfId="0" applyFont="1" applyFill="1" applyBorder="1" applyAlignment="1"/>
    <xf numFmtId="0" fontId="1" fillId="0" borderId="30" xfId="0" applyFont="1" applyFill="1" applyBorder="1" applyAlignment="1"/>
    <xf numFmtId="0" fontId="1" fillId="0" borderId="19" xfId="0" applyFont="1" applyFill="1" applyBorder="1" applyAlignment="1">
      <alignment horizontal="center" vertical="center" textRotation="255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178" fontId="0" fillId="0" borderId="7" xfId="0" applyNumberForma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1" fillId="0" borderId="34" xfId="0" applyFont="1" applyFill="1" applyBorder="1" applyAlignment="1">
      <alignment horizontal="center" vertical="center" textRotation="255" shrinkToFit="1"/>
    </xf>
    <xf numFmtId="0" fontId="1" fillId="0" borderId="3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50" xfId="0" applyFont="1" applyFill="1" applyBorder="1" applyAlignment="1">
      <alignment horizontal="left" vertical="center" shrinkToFit="1"/>
    </xf>
    <xf numFmtId="0" fontId="1" fillId="0" borderId="57" xfId="0" applyFont="1" applyFill="1" applyBorder="1" applyAlignment="1">
      <alignment horizontal="center" vertical="center" shrinkToFit="1"/>
    </xf>
    <xf numFmtId="0" fontId="1" fillId="0" borderId="29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30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56" xfId="0" applyFont="1" applyFill="1" applyBorder="1" applyAlignment="1">
      <alignment horizontal="left" vertical="center" shrinkToFit="1"/>
    </xf>
    <xf numFmtId="0" fontId="1" fillId="0" borderId="33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 shrinkToFit="1"/>
    </xf>
    <xf numFmtId="0" fontId="1" fillId="0" borderId="50" xfId="0" applyFont="1" applyFill="1" applyBorder="1" applyAlignment="1">
      <alignment horizontal="left" vertical="top"/>
    </xf>
    <xf numFmtId="0" fontId="0" fillId="0" borderId="32" xfId="0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48" xfId="0" applyFill="1" applyBorder="1" applyAlignment="1">
      <alignment vertical="top"/>
    </xf>
    <xf numFmtId="0" fontId="1" fillId="0" borderId="0" xfId="0" applyFont="1" applyFill="1">
      <alignment vertical="center"/>
    </xf>
    <xf numFmtId="0" fontId="1" fillId="0" borderId="8" xfId="0" applyFont="1" applyFill="1" applyBorder="1">
      <alignment vertical="center"/>
    </xf>
    <xf numFmtId="0" fontId="0" fillId="0" borderId="32" xfId="0" applyFill="1" applyBorder="1" applyAlignment="1">
      <alignment vertical="top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58" xfId="0" applyFont="1" applyFill="1" applyBorder="1" applyAlignment="1">
      <alignment horizontal="center" vertical="center" shrinkToFit="1"/>
    </xf>
    <xf numFmtId="0" fontId="1" fillId="0" borderId="59" xfId="0" applyFont="1" applyFill="1" applyBorder="1" applyAlignment="1">
      <alignment horizontal="center" vertical="center" shrinkToFit="1"/>
    </xf>
    <xf numFmtId="0" fontId="1" fillId="0" borderId="59" xfId="0" applyFont="1" applyFill="1" applyBorder="1" applyAlignment="1">
      <alignment vertical="center" wrapText="1"/>
    </xf>
    <xf numFmtId="0" fontId="1" fillId="0" borderId="60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horizontal="left" vertical="center" shrinkToFit="1"/>
    </xf>
    <xf numFmtId="0" fontId="2" fillId="0" borderId="14" xfId="0" applyFont="1" applyFill="1" applyBorder="1">
      <alignment vertical="center"/>
    </xf>
    <xf numFmtId="49" fontId="1" fillId="0" borderId="14" xfId="0" applyNumberFormat="1" applyFont="1" applyFill="1" applyBorder="1" applyAlignment="1"/>
    <xf numFmtId="0" fontId="1" fillId="0" borderId="14" xfId="0" applyFont="1" applyFill="1" applyBorder="1" applyAlignment="1">
      <alignment horizontal="right" vertical="center" shrinkToFit="1"/>
    </xf>
    <xf numFmtId="0" fontId="2" fillId="0" borderId="36" xfId="0" applyFont="1" applyFill="1" applyBorder="1">
      <alignment vertical="center"/>
    </xf>
    <xf numFmtId="0" fontId="0" fillId="0" borderId="35" xfId="0" applyFill="1" applyBorder="1" applyAlignment="1">
      <alignment vertical="top"/>
    </xf>
    <xf numFmtId="0" fontId="0" fillId="0" borderId="14" xfId="0" applyFill="1" applyBorder="1" applyAlignment="1">
      <alignment vertical="top"/>
    </xf>
    <xf numFmtId="0" fontId="0" fillId="0" borderId="49" xfId="0" applyFill="1" applyBorder="1" applyAlignment="1">
      <alignment vertical="top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center"/>
    </xf>
    <xf numFmtId="0" fontId="2" fillId="2" borderId="7" xfId="0" applyFont="1" applyFill="1" applyBorder="1" applyAlignment="1" applyProtection="1"/>
    <xf numFmtId="0" fontId="2" fillId="2" borderId="7" xfId="0" applyFont="1" applyFill="1" applyBorder="1" applyAlignment="1" applyProtection="1"/>
    <xf numFmtId="0" fontId="0" fillId="2" borderId="30" xfId="0" applyFill="1" applyBorder="1" applyAlignment="1" applyProtection="1"/>
    <xf numFmtId="0" fontId="1" fillId="2" borderId="3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2" borderId="0" xfId="0" applyFill="1" applyAlignment="1" applyProtection="1"/>
    <xf numFmtId="0" fontId="0" fillId="2" borderId="8" xfId="0" applyFill="1" applyBorder="1" applyAlignment="1" applyProtection="1"/>
    <xf numFmtId="0" fontId="9" fillId="2" borderId="32" xfId="0" applyFont="1" applyFill="1" applyBorder="1" applyAlignment="1" applyProtection="1">
      <alignment horizontal="left" vertical="top" wrapText="1"/>
    </xf>
    <xf numFmtId="0" fontId="9" fillId="2" borderId="0" xfId="0" applyFont="1" applyFill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left" vertical="top" wrapText="1"/>
    </xf>
    <xf numFmtId="0" fontId="20" fillId="2" borderId="32" xfId="0" applyFont="1" applyFill="1" applyBorder="1" applyAlignment="1" applyProtection="1">
      <alignment vertical="top" wrapText="1"/>
    </xf>
    <xf numFmtId="0" fontId="20" fillId="2" borderId="0" xfId="0" applyFont="1" applyFill="1" applyAlignment="1" applyProtection="1">
      <alignment vertical="top" wrapText="1"/>
    </xf>
    <xf numFmtId="0" fontId="20" fillId="0" borderId="0" xfId="0" applyFont="1" applyFill="1" applyAlignment="1" applyProtection="1">
      <alignment vertical="top" wrapText="1"/>
    </xf>
    <xf numFmtId="0" fontId="2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top" wrapText="1"/>
    </xf>
    <xf numFmtId="0" fontId="1" fillId="0" borderId="0" xfId="0" applyFont="1" applyFill="1" applyAlignment="1" applyProtection="1">
      <alignment horizontal="center" vertical="top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center" vertical="top" wrapText="1"/>
    </xf>
    <xf numFmtId="0" fontId="16" fillId="2" borderId="32" xfId="0" applyFont="1" applyFill="1" applyBorder="1" applyAlignment="1" applyProtection="1">
      <alignment vertical="top" wrapText="1"/>
    </xf>
    <xf numFmtId="0" fontId="16" fillId="2" borderId="0" xfId="0" applyFont="1" applyFill="1" applyAlignment="1" applyProtection="1">
      <alignment vertical="top" wrapText="1"/>
    </xf>
    <xf numFmtId="0" fontId="16" fillId="0" borderId="0" xfId="0" applyFont="1" applyFill="1" applyAlignment="1" applyProtection="1">
      <alignment vertical="top" wrapText="1"/>
    </xf>
    <xf numFmtId="0" fontId="16" fillId="2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23" fillId="0" borderId="0" xfId="0" applyFont="1" applyFill="1" applyAlignment="1" applyProtection="1">
      <alignment horizontal="left" vertical="top"/>
    </xf>
    <xf numFmtId="0" fontId="16" fillId="0" borderId="0" xfId="0" applyFont="1" applyFill="1" applyAlignment="1" applyProtection="1">
      <alignment vertical="top"/>
    </xf>
    <xf numFmtId="0" fontId="16" fillId="0" borderId="8" xfId="0" applyFont="1" applyFill="1" applyBorder="1" applyAlignment="1" applyProtection="1">
      <alignment vertical="top"/>
    </xf>
    <xf numFmtId="0" fontId="2" fillId="0" borderId="0" xfId="0" applyFont="1" applyFill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16" fillId="2" borderId="0" xfId="0" applyFont="1" applyFill="1" applyAlignment="1" applyProtection="1">
      <alignment vertical="top"/>
    </xf>
    <xf numFmtId="0" fontId="20" fillId="2" borderId="31" xfId="0" applyFont="1" applyFill="1" applyBorder="1" applyAlignment="1" applyProtection="1">
      <alignment vertical="top" wrapText="1"/>
    </xf>
    <xf numFmtId="0" fontId="20" fillId="2" borderId="3" xfId="0" applyFont="1" applyFill="1" applyBorder="1" applyAlignment="1" applyProtection="1">
      <alignment vertical="top" wrapText="1"/>
    </xf>
    <xf numFmtId="0" fontId="2" fillId="2" borderId="3" xfId="0" applyFont="1" applyFill="1" applyBorder="1" applyAlignment="1" applyProtection="1">
      <alignment wrapText="1"/>
    </xf>
    <xf numFmtId="0" fontId="2" fillId="2" borderId="4" xfId="0" applyFont="1" applyFill="1" applyBorder="1" applyAlignment="1" applyProtection="1">
      <alignment wrapText="1"/>
    </xf>
    <xf numFmtId="0" fontId="9" fillId="2" borderId="33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vertical="top"/>
    </xf>
    <xf numFmtId="0" fontId="0" fillId="2" borderId="5" xfId="0" applyFill="1" applyBorder="1" applyAlignment="1" applyProtection="1">
      <alignment vertical="top"/>
    </xf>
    <xf numFmtId="0" fontId="2" fillId="2" borderId="29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horizontal="left" vertical="top"/>
    </xf>
    <xf numFmtId="0" fontId="2" fillId="2" borderId="29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vertical="top"/>
    </xf>
    <xf numFmtId="0" fontId="2" fillId="2" borderId="30" xfId="0" applyFont="1" applyFill="1" applyBorder="1" applyAlignment="1" applyProtection="1">
      <alignment vertical="top"/>
    </xf>
    <xf numFmtId="0" fontId="2" fillId="2" borderId="29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30" xfId="0" applyFont="1" applyFill="1" applyBorder="1" applyAlignment="1" applyProtection="1">
      <alignment vertical="center" wrapText="1"/>
    </xf>
    <xf numFmtId="0" fontId="2" fillId="2" borderId="30" xfId="0" applyFont="1" applyFill="1" applyBorder="1" applyAlignment="1" applyProtection="1">
      <alignment horizontal="left" vertical="top"/>
    </xf>
    <xf numFmtId="0" fontId="2" fillId="2" borderId="31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left" vertical="top"/>
    </xf>
    <xf numFmtId="0" fontId="2" fillId="2" borderId="3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0" fontId="2" fillId="2" borderId="31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 vertical="top"/>
    </xf>
    <xf numFmtId="183" fontId="4" fillId="0" borderId="16" xfId="0" applyNumberFormat="1" applyFont="1" applyBorder="1" applyProtection="1">
      <alignment vertical="center"/>
      <protection locked="0"/>
    </xf>
    <xf numFmtId="183" fontId="4" fillId="0" borderId="17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152400</xdr:colOff>
      <xdr:row>27</xdr:row>
      <xdr:rowOff>106680</xdr:rowOff>
    </xdr:to>
    <xdr:sp macro="" textlink="">
      <xdr:nvSpPr>
        <xdr:cNvPr id="1027" name="AutoShape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0</xdr:rowOff>
    </xdr:from>
    <xdr:to>
      <xdr:col>3</xdr:col>
      <xdr:colOff>0</xdr:colOff>
      <xdr:row>1</xdr:row>
      <xdr:rowOff>175260</xdr:rowOff>
    </xdr:to>
    <xdr:pic>
      <xdr:nvPicPr>
        <xdr:cNvPr id="1047" name="Picture 132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19075" y="0"/>
          <a:ext cx="4381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22860</xdr:colOff>
      <xdr:row>0</xdr:row>
      <xdr:rowOff>30480</xdr:rowOff>
    </xdr:from>
    <xdr:to>
      <xdr:col>42</xdr:col>
      <xdr:colOff>0</xdr:colOff>
      <xdr:row>1</xdr:row>
      <xdr:rowOff>175260</xdr:rowOff>
    </xdr:to>
    <xdr:pic>
      <xdr:nvPicPr>
        <xdr:cNvPr id="1048" name="Picture 13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8100"/>
          <a:ext cx="400050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71"/>
  <sheetViews>
    <sheetView showGridLines="0" tabSelected="1" zoomScaleNormal="100" zoomScaleSheetLayoutView="100" workbookViewId="0">
      <selection activeCell="B2" sqref="B2"/>
    </sheetView>
  </sheetViews>
  <sheetFormatPr defaultColWidth="8.875" defaultRowHeight="13.5" x14ac:dyDescent="0.15"/>
  <cols>
    <col min="1" max="1" width="55.125" style="1" bestFit="1" customWidth="1"/>
    <col min="2" max="2" width="44.875" style="1" customWidth="1"/>
    <col min="3" max="17" width="5.625" style="1" hidden="1" customWidth="1"/>
  </cols>
  <sheetData>
    <row r="1" spans="1:13" ht="14.25" x14ac:dyDescent="0.15">
      <c r="A1" s="31"/>
      <c r="B1" s="37" t="s">
        <v>256</v>
      </c>
    </row>
    <row r="2" spans="1:13" ht="22.5" customHeight="1" x14ac:dyDescent="0.15">
      <c r="A2" s="32" t="s">
        <v>151</v>
      </c>
      <c r="B2" s="27"/>
      <c r="C2" s="1" t="str">
        <f ca="1">YEAR(TODAY())&amp;"年JAF中国ジムカーナ選手権"</f>
        <v>2026年JAF中国ジムカーナ選手権</v>
      </c>
      <c r="D2" s="1" t="str">
        <f ca="1">YEAR(TODAY())&amp;"年JMRC中国ﾁｬﾝﾋﾟｵﾝｼﾘｰｽﾞ"</f>
        <v>2026年JMRC中国ﾁｬﾝﾋﾟｵﾝｼﾘｰｽﾞ</v>
      </c>
      <c r="E2" s="1" t="str">
        <f ca="1">YEAR(TODAY())&amp;"年JMRC全国ｵｰﾙｽﾀｰ選抜戦"</f>
        <v>2026年JMRC全国ｵｰﾙｽﾀｰ選抜戦</v>
      </c>
      <c r="F2" s="1" t="str">
        <f ca="1">YEAR(TODAY())&amp;"年JMRC中国ﾁｬﾚﾝｼﾞｼﾘｰｽﾞ"</f>
        <v>2026年JMRC中国ﾁｬﾚﾝｼﾞｼﾘｰｽﾞ</v>
      </c>
    </row>
    <row r="3" spans="1:13" ht="22.5" customHeight="1" x14ac:dyDescent="0.15">
      <c r="A3" s="33" t="s">
        <v>274</v>
      </c>
      <c r="B3" s="28"/>
      <c r="C3" s="1" t="str">
        <f>IF(B3="","","第"&amp;$B$3&amp;"戦")</f>
        <v/>
      </c>
    </row>
    <row r="4" spans="1:13" ht="22.5" customHeight="1" x14ac:dyDescent="0.15">
      <c r="A4" s="33" t="s">
        <v>56</v>
      </c>
      <c r="B4" s="28"/>
      <c r="C4" s="1" t="str">
        <f>IF(B4="","",B4)</f>
        <v/>
      </c>
    </row>
    <row r="5" spans="1:13" ht="22.5" customHeight="1" x14ac:dyDescent="0.15">
      <c r="A5" s="33" t="s">
        <v>209</v>
      </c>
      <c r="B5" s="28"/>
      <c r="C5" s="1" t="str">
        <f>IF(B5="","",B5)</f>
        <v/>
      </c>
    </row>
    <row r="6" spans="1:13" ht="22.5" customHeight="1" x14ac:dyDescent="0.15">
      <c r="A6" s="33" t="s">
        <v>145</v>
      </c>
      <c r="B6" s="28"/>
    </row>
    <row r="7" spans="1:13" ht="22.5" customHeight="1" x14ac:dyDescent="0.15">
      <c r="A7" s="34" t="s">
        <v>288</v>
      </c>
      <c r="B7" s="29"/>
      <c r="C7" s="1" t="str">
        <f>IF(B7="","",B7)</f>
        <v/>
      </c>
    </row>
    <row r="8" spans="1:13" ht="22.5" customHeight="1" x14ac:dyDescent="0.15">
      <c r="A8" s="32" t="s">
        <v>282</v>
      </c>
      <c r="B8" s="27"/>
      <c r="C8" s="1" t="str">
        <f>IF(B8="","",B8)</f>
        <v/>
      </c>
    </row>
    <row r="9" spans="1:13" ht="22.5" customHeight="1" x14ac:dyDescent="0.15">
      <c r="A9" s="33" t="s">
        <v>82</v>
      </c>
      <c r="B9" s="28"/>
      <c r="C9" s="1" t="str">
        <f>IF(B9="","",B9)</f>
        <v/>
      </c>
    </row>
    <row r="10" spans="1:13" ht="22.5" customHeight="1" x14ac:dyDescent="0.15">
      <c r="A10" s="33" t="s">
        <v>38</v>
      </c>
      <c r="B10" s="28"/>
      <c r="C10" s="1" t="str">
        <f>IF(B10="","",B10)</f>
        <v/>
      </c>
    </row>
    <row r="11" spans="1:13" ht="22.5" customHeight="1" x14ac:dyDescent="0.15">
      <c r="A11" s="33" t="s">
        <v>261</v>
      </c>
      <c r="B11" s="457"/>
      <c r="C11" s="1" t="str">
        <f>IF(B11="","",YEAR(B11))</f>
        <v/>
      </c>
      <c r="D11" s="1" t="str">
        <f>IF(B11="","",MONTH(B11))</f>
        <v/>
      </c>
      <c r="E11" s="1" t="str">
        <f>IF(B11="","",DAY(B11))</f>
        <v/>
      </c>
    </row>
    <row r="12" spans="1:13" ht="22.5" customHeight="1" x14ac:dyDescent="0.15">
      <c r="A12" s="33" t="s">
        <v>25</v>
      </c>
      <c r="B12" s="28"/>
      <c r="C12" s="1" t="str">
        <f>IF(B12="","",B12)</f>
        <v/>
      </c>
      <c r="D12" s="38">
        <f ca="1">DATEDIF(B11,TODAY(),"Y")</f>
        <v>126</v>
      </c>
    </row>
    <row r="13" spans="1:13" ht="22.5" customHeight="1" x14ac:dyDescent="0.15">
      <c r="A13" s="33" t="s">
        <v>59</v>
      </c>
      <c r="B13" s="40"/>
      <c r="C13" s="1" t="str">
        <f>IF(B13="","",B13)</f>
        <v/>
      </c>
    </row>
    <row r="14" spans="1:13" ht="22.5" customHeight="1" x14ac:dyDescent="0.15">
      <c r="A14" s="33" t="s">
        <v>153</v>
      </c>
      <c r="B14" s="28"/>
      <c r="C14" s="1" t="str">
        <f>LEFT(B14,1)</f>
        <v/>
      </c>
      <c r="D14" s="1" t="str">
        <f>MID(B14,2,1)</f>
        <v/>
      </c>
      <c r="E14" s="1" t="str">
        <f>MID(B14,3,1)</f>
        <v/>
      </c>
      <c r="F14" s="1" t="str">
        <f>MID(B14,4,1)</f>
        <v/>
      </c>
      <c r="G14" s="1" t="str">
        <f>MID(B14,5,1)</f>
        <v/>
      </c>
      <c r="H14" s="1" t="str">
        <f>MID(B14,6,1)</f>
        <v/>
      </c>
      <c r="I14" s="1" t="str">
        <f>MID(B14,7,1)</f>
        <v/>
      </c>
    </row>
    <row r="15" spans="1:13" ht="22.5" customHeight="1" x14ac:dyDescent="0.15">
      <c r="A15" s="33" t="s">
        <v>67</v>
      </c>
      <c r="B15" s="28"/>
      <c r="C15" s="1" t="str">
        <f>IF(B15="","",B15)</f>
        <v/>
      </c>
    </row>
    <row r="16" spans="1:13" ht="22.5" customHeight="1" x14ac:dyDescent="0.15">
      <c r="A16" s="33" t="s">
        <v>157</v>
      </c>
      <c r="B16" s="28"/>
      <c r="C16" s="1" t="str">
        <f>LEFT(B16,1)</f>
        <v/>
      </c>
      <c r="D16" s="1" t="str">
        <f>MID(B16,2,1)</f>
        <v/>
      </c>
      <c r="E16" s="1" t="str">
        <f>MID(B16,3,1)</f>
        <v/>
      </c>
      <c r="F16" s="1" t="str">
        <f>MID(B16,4,1)</f>
        <v/>
      </c>
      <c r="G16" s="1" t="str">
        <f>MID(B16,5,1)</f>
        <v/>
      </c>
      <c r="H16" s="1" t="str">
        <f>MID(B16,6,1)</f>
        <v/>
      </c>
      <c r="I16" s="1" t="str">
        <f>MID(B16,7,1)</f>
        <v/>
      </c>
      <c r="J16" s="1" t="str">
        <f>MID(B16,8,1)</f>
        <v/>
      </c>
      <c r="K16" s="1" t="str">
        <f>MID(B16,9,1)</f>
        <v/>
      </c>
      <c r="L16" s="1" t="str">
        <f>MID(B16,10,1)</f>
        <v/>
      </c>
      <c r="M16" s="1" t="str">
        <f>MID(B16,11,1)</f>
        <v/>
      </c>
    </row>
    <row r="17" spans="1:23" ht="22.5" customHeight="1" x14ac:dyDescent="0.15">
      <c r="A17" s="33" t="s">
        <v>255</v>
      </c>
      <c r="B17" s="28"/>
      <c r="C17" s="1" t="str">
        <f>LEFT(B17,1)</f>
        <v/>
      </c>
      <c r="D17" s="1" t="str">
        <f>MID(B17,2,1)</f>
        <v/>
      </c>
      <c r="E17" s="1" t="str">
        <f>MID(B17,3,1)</f>
        <v/>
      </c>
      <c r="F17" s="1" t="str">
        <f>MID(B17,4,1)</f>
        <v/>
      </c>
      <c r="G17" s="1" t="str">
        <f>MID(B17,5,1)</f>
        <v/>
      </c>
      <c r="H17" s="1" t="str">
        <f>MID(B17,6,1)</f>
        <v/>
      </c>
      <c r="I17" s="1" t="str">
        <f>MID(B17,7,1)</f>
        <v/>
      </c>
      <c r="J17" s="1" t="str">
        <f>MID(B17,8,1)</f>
        <v/>
      </c>
      <c r="K17" s="1" t="str">
        <f>MID(B17,9,1)</f>
        <v/>
      </c>
      <c r="L17" s="1" t="str">
        <f>MID(B17,10,1)</f>
        <v/>
      </c>
      <c r="M17" s="1" t="str">
        <f>MID(B17,11,1)</f>
        <v/>
      </c>
    </row>
    <row r="18" spans="1:23" ht="22.5" customHeight="1" x14ac:dyDescent="0.15">
      <c r="A18" s="33" t="s">
        <v>77</v>
      </c>
      <c r="B18" s="28"/>
      <c r="C18" s="1" t="str">
        <f>IF(B18="","",B18)</f>
        <v/>
      </c>
    </row>
    <row r="19" spans="1:23" ht="22.5" customHeight="1" x14ac:dyDescent="0.15">
      <c r="A19" s="33" t="s">
        <v>96</v>
      </c>
      <c r="B19" s="28"/>
      <c r="C19" s="1" t="str">
        <f>LEFT(B19,1)</f>
        <v/>
      </c>
      <c r="D19" s="1" t="str">
        <f>MID(B19,2,1)</f>
        <v/>
      </c>
      <c r="E19" s="1" t="str">
        <f>MID(B19,3,1)</f>
        <v/>
      </c>
      <c r="F19" s="1" t="str">
        <f>MID(B19,4,1)</f>
        <v/>
      </c>
      <c r="G19" s="1" t="str">
        <f>MID(B19,5,1)</f>
        <v/>
      </c>
      <c r="H19" s="1" t="str">
        <f>MID(B19,6,1)</f>
        <v/>
      </c>
      <c r="I19" s="1" t="str">
        <f>MID(B19,7,1)</f>
        <v/>
      </c>
      <c r="J19" s="1" t="str">
        <f>MID(B19,8,1)</f>
        <v/>
      </c>
      <c r="K19" s="1" t="str">
        <f>MID(B19,9,1)</f>
        <v/>
      </c>
      <c r="L19" s="1" t="str">
        <f>MID(B19,10,1)</f>
        <v/>
      </c>
      <c r="M19" s="1" t="str">
        <f>MID(B19,11,1)</f>
        <v/>
      </c>
      <c r="N19" s="1" t="str">
        <f>MID(B19,12,1)</f>
        <v/>
      </c>
    </row>
    <row r="20" spans="1:23" ht="22.5" customHeight="1" x14ac:dyDescent="0.15">
      <c r="A20" s="33" t="s">
        <v>243</v>
      </c>
      <c r="B20" s="28"/>
      <c r="C20" s="1" t="str">
        <f>IF(B20="","",YEAR(B20))</f>
        <v/>
      </c>
      <c r="D20" s="1" t="str">
        <f>IF(B20="","",MONTH(B20))</f>
        <v/>
      </c>
    </row>
    <row r="21" spans="1:23" ht="22.5" customHeight="1" x14ac:dyDescent="0.15">
      <c r="A21" s="33" t="s">
        <v>265</v>
      </c>
      <c r="B21" s="28"/>
      <c r="C21" s="1" t="str">
        <f>IF(B21="","",YEAR(B21))</f>
        <v/>
      </c>
      <c r="D21" s="1" t="str">
        <f>IF(B21="","",MONTH(B21))</f>
        <v/>
      </c>
      <c r="E21" s="1" t="str">
        <f>IF(B21="","",DAY(B21))</f>
        <v/>
      </c>
    </row>
    <row r="22" spans="1:23" ht="22.5" customHeight="1" x14ac:dyDescent="0.15">
      <c r="A22" s="33" t="s">
        <v>232</v>
      </c>
      <c r="B22" s="28"/>
      <c r="C22" s="1" t="str">
        <f>IF(B22="","",B22)</f>
        <v/>
      </c>
    </row>
    <row r="23" spans="1:23" ht="22.5" customHeight="1" x14ac:dyDescent="0.15">
      <c r="A23" s="33" t="s">
        <v>250</v>
      </c>
      <c r="B23" s="28"/>
      <c r="C23" s="1" t="str">
        <f>LEFT(B23,1)</f>
        <v/>
      </c>
      <c r="D23" s="1" t="str">
        <f>MID(B23,2,1)</f>
        <v/>
      </c>
      <c r="E23" s="1" t="str">
        <f>MID(B23,3,1)</f>
        <v/>
      </c>
      <c r="F23" s="1" t="str">
        <f>MID(B23,4,1)</f>
        <v/>
      </c>
      <c r="G23" s="1" t="str">
        <f>MID(B23,5,1)</f>
        <v/>
      </c>
      <c r="H23" s="1" t="str">
        <f>MID(B23,6,1)</f>
        <v/>
      </c>
      <c r="I23" s="1" t="str">
        <f>MID(B23,7,1)</f>
        <v/>
      </c>
      <c r="J23" s="1" t="str">
        <f>MID(B23,8,1)</f>
        <v/>
      </c>
      <c r="K23" s="1" t="str">
        <f>MID(B23,9,1)</f>
        <v/>
      </c>
      <c r="L23" s="1" t="str">
        <f>MID(B23,10,1)</f>
        <v/>
      </c>
      <c r="M23" s="1" t="str">
        <f>MID(B23,11,1)</f>
        <v/>
      </c>
      <c r="N23" s="1" t="str">
        <f>MID(B23,12,1)</f>
        <v/>
      </c>
    </row>
    <row r="24" spans="1:23" ht="22.5" customHeight="1" x14ac:dyDescent="0.15">
      <c r="A24" s="33" t="s">
        <v>94</v>
      </c>
      <c r="B24" s="28"/>
      <c r="C24" s="1" t="str">
        <f t="shared" ref="C24:C33" si="0">IF(B24="","",B24)</f>
        <v/>
      </c>
    </row>
    <row r="25" spans="1:23" ht="22.5" customHeight="1" x14ac:dyDescent="0.15">
      <c r="A25" s="33" t="s">
        <v>102</v>
      </c>
      <c r="B25" s="28"/>
      <c r="C25" s="1" t="str">
        <f t="shared" si="0"/>
        <v/>
      </c>
    </row>
    <row r="26" spans="1:23" ht="22.5" customHeight="1" x14ac:dyDescent="0.15">
      <c r="A26" s="33" t="s">
        <v>78</v>
      </c>
      <c r="B26" s="28"/>
      <c r="C26" s="1" t="str">
        <f t="shared" si="0"/>
        <v/>
      </c>
    </row>
    <row r="27" spans="1:23" ht="22.5" customHeight="1" x14ac:dyDescent="0.15">
      <c r="A27" s="33" t="s">
        <v>130</v>
      </c>
      <c r="B27" s="28"/>
      <c r="C27" s="1" t="str">
        <f t="shared" si="0"/>
        <v/>
      </c>
    </row>
    <row r="28" spans="1:23" ht="22.5" customHeight="1" x14ac:dyDescent="0.15">
      <c r="A28" s="33" t="s">
        <v>65</v>
      </c>
      <c r="B28" s="28"/>
      <c r="C28" s="1" t="str">
        <f t="shared" si="0"/>
        <v/>
      </c>
    </row>
    <row r="29" spans="1:23" ht="22.5" customHeight="1" x14ac:dyDescent="0.15">
      <c r="A29" s="33" t="s">
        <v>138</v>
      </c>
      <c r="B29" s="28"/>
      <c r="C29" s="1" t="str">
        <f t="shared" si="0"/>
        <v/>
      </c>
      <c r="R29" s="39"/>
      <c r="S29" s="39"/>
      <c r="T29" s="39"/>
      <c r="U29" s="39"/>
      <c r="V29" s="39"/>
      <c r="W29" s="39"/>
    </row>
    <row r="30" spans="1:23" ht="22.5" customHeight="1" x14ac:dyDescent="0.15">
      <c r="A30" s="33" t="s">
        <v>162</v>
      </c>
      <c r="B30" s="28"/>
      <c r="C30" s="1" t="str">
        <f t="shared" si="0"/>
        <v/>
      </c>
      <c r="R30" t="s">
        <v>285</v>
      </c>
    </row>
    <row r="31" spans="1:23" ht="22.5" customHeight="1" x14ac:dyDescent="0.15">
      <c r="A31" s="33" t="s">
        <v>52</v>
      </c>
      <c r="B31" s="28"/>
      <c r="C31" s="1" t="str">
        <f t="shared" si="0"/>
        <v/>
      </c>
    </row>
    <row r="32" spans="1:23" ht="22.5" customHeight="1" x14ac:dyDescent="0.15">
      <c r="A32" s="33" t="s">
        <v>272</v>
      </c>
      <c r="B32" s="28"/>
      <c r="C32" s="1" t="str">
        <f t="shared" si="0"/>
        <v/>
      </c>
    </row>
    <row r="33" spans="1:23" ht="22.5" customHeight="1" x14ac:dyDescent="0.15">
      <c r="A33" s="33" t="s">
        <v>263</v>
      </c>
      <c r="B33" s="28"/>
      <c r="C33" s="1" t="str">
        <f t="shared" si="0"/>
        <v/>
      </c>
      <c r="R33" s="39"/>
      <c r="S33" s="39"/>
      <c r="T33" s="39"/>
      <c r="U33" s="39"/>
      <c r="V33" s="39"/>
      <c r="W33" s="39"/>
    </row>
    <row r="34" spans="1:23" ht="22.5" customHeight="1" x14ac:dyDescent="0.15">
      <c r="A34" s="33" t="s">
        <v>281</v>
      </c>
      <c r="B34" s="28"/>
      <c r="C34" s="1" t="str">
        <f>LEFT(B34,1)</f>
        <v/>
      </c>
      <c r="D34" s="1" t="str">
        <f>MID(B34,2,1)</f>
        <v/>
      </c>
      <c r="E34" s="1" t="str">
        <f>MID(B34,3,1)</f>
        <v/>
      </c>
      <c r="F34" s="1" t="str">
        <f>MID(B34,4,1)</f>
        <v/>
      </c>
      <c r="G34" s="1" t="str">
        <f>MID(B34,5,1)</f>
        <v/>
      </c>
      <c r="H34" s="1" t="str">
        <f>MID(B34,6,1)</f>
        <v/>
      </c>
      <c r="I34" s="1" t="str">
        <f>MID(B34,7,1)</f>
        <v/>
      </c>
      <c r="J34" s="1" t="str">
        <f>MID(B34,8,1)</f>
        <v/>
      </c>
      <c r="K34" s="1" t="str">
        <f>MID(B34,9,1)</f>
        <v/>
      </c>
      <c r="L34" s="1" t="str">
        <f>MID(B34,10,1)</f>
        <v/>
      </c>
      <c r="M34" s="1" t="str">
        <f>MID(B34,11,1)</f>
        <v/>
      </c>
      <c r="N34" s="1" t="str">
        <f>MID(B34,12,1)</f>
        <v/>
      </c>
      <c r="O34" s="1" t="str">
        <f>MID(B34,13,1)</f>
        <v/>
      </c>
      <c r="P34" s="1" t="str">
        <f>MID(B34,14,1)</f>
        <v/>
      </c>
      <c r="Q34" s="1" t="str">
        <f>MID(B34,15,1)</f>
        <v/>
      </c>
    </row>
    <row r="35" spans="1:23" ht="22.5" customHeight="1" x14ac:dyDescent="0.15">
      <c r="A35" s="34" t="s">
        <v>286</v>
      </c>
      <c r="B35" s="29"/>
      <c r="C35" s="1" t="str">
        <f t="shared" ref="C35:C40" si="1">IF(B35="","",B35)</f>
        <v/>
      </c>
    </row>
    <row r="36" spans="1:23" ht="22.5" customHeight="1" x14ac:dyDescent="0.15">
      <c r="A36" s="32" t="s">
        <v>276</v>
      </c>
      <c r="B36" s="27"/>
      <c r="C36" s="1" t="str">
        <f t="shared" si="1"/>
        <v/>
      </c>
    </row>
    <row r="37" spans="1:23" ht="22.5" customHeight="1" x14ac:dyDescent="0.15">
      <c r="A37" s="33" t="s">
        <v>273</v>
      </c>
      <c r="B37" s="28"/>
      <c r="C37" s="1" t="str">
        <f t="shared" si="1"/>
        <v/>
      </c>
    </row>
    <row r="38" spans="1:23" ht="22.5" customHeight="1" x14ac:dyDescent="0.15">
      <c r="A38" s="33" t="s">
        <v>231</v>
      </c>
      <c r="B38" s="28"/>
      <c r="C38" s="1" t="str">
        <f t="shared" si="1"/>
        <v/>
      </c>
    </row>
    <row r="39" spans="1:23" ht="22.5" customHeight="1" x14ac:dyDescent="0.15">
      <c r="A39" s="33" t="s">
        <v>217</v>
      </c>
      <c r="B39" s="28"/>
      <c r="C39" s="1" t="str">
        <f t="shared" si="1"/>
        <v/>
      </c>
    </row>
    <row r="40" spans="1:23" ht="22.5" customHeight="1" x14ac:dyDescent="0.15">
      <c r="A40" s="33" t="s">
        <v>195</v>
      </c>
      <c r="B40" s="28"/>
      <c r="C40" s="1" t="str">
        <f t="shared" si="1"/>
        <v/>
      </c>
    </row>
    <row r="41" spans="1:23" ht="22.5" customHeight="1" x14ac:dyDescent="0.15">
      <c r="A41" s="33" t="s">
        <v>41</v>
      </c>
      <c r="B41" s="28"/>
      <c r="C41" s="1" t="str">
        <f>IF(B41="","",B41*IF(B42="有",1.7,1))</f>
        <v/>
      </c>
    </row>
    <row r="42" spans="1:23" ht="22.5" customHeight="1" x14ac:dyDescent="0.15">
      <c r="A42" s="33" t="s">
        <v>95</v>
      </c>
      <c r="B42" s="28"/>
      <c r="C42" s="1" t="str">
        <f t="shared" ref="C42:C70" si="2">IF(B42="","",B42)</f>
        <v/>
      </c>
    </row>
    <row r="43" spans="1:23" ht="22.5" customHeight="1" x14ac:dyDescent="0.15">
      <c r="A43" s="33" t="s">
        <v>143</v>
      </c>
      <c r="B43" s="28"/>
      <c r="C43" s="1" t="str">
        <f t="shared" si="2"/>
        <v/>
      </c>
      <c r="R43" s="39"/>
      <c r="S43" s="39"/>
      <c r="T43" s="39"/>
      <c r="U43" s="39"/>
      <c r="V43" s="39"/>
      <c r="W43" s="39"/>
    </row>
    <row r="44" spans="1:23" ht="22.5" customHeight="1" x14ac:dyDescent="0.15">
      <c r="A44" s="33" t="s">
        <v>275</v>
      </c>
      <c r="B44" s="28"/>
      <c r="C44" s="1" t="str">
        <f t="shared" si="2"/>
        <v/>
      </c>
      <c r="R44" t="s">
        <v>284</v>
      </c>
    </row>
    <row r="45" spans="1:23" ht="22.5" customHeight="1" x14ac:dyDescent="0.15">
      <c r="A45" s="33" t="s">
        <v>260</v>
      </c>
      <c r="B45" s="28"/>
      <c r="C45" s="1" t="str">
        <f t="shared" si="2"/>
        <v/>
      </c>
    </row>
    <row r="46" spans="1:23" ht="22.5" customHeight="1" x14ac:dyDescent="0.15">
      <c r="A46" s="33" t="s">
        <v>92</v>
      </c>
      <c r="B46" s="28"/>
      <c r="C46" s="1" t="str">
        <f t="shared" si="2"/>
        <v/>
      </c>
    </row>
    <row r="47" spans="1:23" ht="22.5" customHeight="1" x14ac:dyDescent="0.15">
      <c r="A47" s="33" t="s">
        <v>99</v>
      </c>
      <c r="B47" s="28"/>
      <c r="C47" s="1" t="str">
        <f t="shared" si="2"/>
        <v/>
      </c>
    </row>
    <row r="48" spans="1:23" ht="22.5" customHeight="1" x14ac:dyDescent="0.15">
      <c r="A48" s="33" t="s">
        <v>267</v>
      </c>
      <c r="B48" s="28"/>
      <c r="C48" s="1" t="str">
        <f t="shared" si="2"/>
        <v/>
      </c>
    </row>
    <row r="49" spans="1:23" ht="22.5" customHeight="1" x14ac:dyDescent="0.15">
      <c r="A49" s="33" t="s">
        <v>279</v>
      </c>
      <c r="B49" s="28"/>
      <c r="C49" s="1" t="str">
        <f t="shared" si="2"/>
        <v/>
      </c>
    </row>
    <row r="50" spans="1:23" ht="22.5" customHeight="1" x14ac:dyDescent="0.15">
      <c r="A50" s="33" t="s">
        <v>104</v>
      </c>
      <c r="B50" s="28"/>
      <c r="C50" s="1" t="str">
        <f t="shared" si="2"/>
        <v/>
      </c>
    </row>
    <row r="51" spans="1:23" ht="22.5" customHeight="1" x14ac:dyDescent="0.15">
      <c r="A51" s="33" t="s">
        <v>105</v>
      </c>
      <c r="B51" s="28"/>
      <c r="C51" s="1" t="str">
        <f t="shared" si="2"/>
        <v/>
      </c>
    </row>
    <row r="52" spans="1:23" ht="22.5" customHeight="1" x14ac:dyDescent="0.15">
      <c r="A52" s="33" t="s">
        <v>258</v>
      </c>
      <c r="B52" s="28"/>
      <c r="C52" s="1" t="str">
        <f t="shared" si="2"/>
        <v/>
      </c>
    </row>
    <row r="53" spans="1:23" ht="22.5" customHeight="1" x14ac:dyDescent="0.15">
      <c r="A53" s="33" t="s">
        <v>277</v>
      </c>
      <c r="B53" s="28"/>
      <c r="C53" s="1" t="str">
        <f t="shared" si="2"/>
        <v/>
      </c>
    </row>
    <row r="54" spans="1:23" ht="22.5" customHeight="1" x14ac:dyDescent="0.15">
      <c r="A54" s="33" t="s">
        <v>161</v>
      </c>
      <c r="B54" s="28"/>
      <c r="C54" s="1" t="str">
        <f t="shared" si="2"/>
        <v/>
      </c>
    </row>
    <row r="55" spans="1:23" ht="22.5" customHeight="1" x14ac:dyDescent="0.15">
      <c r="A55" s="33" t="s">
        <v>237</v>
      </c>
      <c r="B55" s="28"/>
      <c r="C55" s="1" t="str">
        <f t="shared" si="2"/>
        <v/>
      </c>
    </row>
    <row r="56" spans="1:23" ht="22.5" customHeight="1" x14ac:dyDescent="0.15">
      <c r="A56" s="33" t="s">
        <v>264</v>
      </c>
      <c r="B56" s="28"/>
      <c r="C56" s="1" t="str">
        <f t="shared" si="2"/>
        <v/>
      </c>
    </row>
    <row r="57" spans="1:23" ht="22.5" customHeight="1" x14ac:dyDescent="0.15">
      <c r="A57" s="33" t="s">
        <v>129</v>
      </c>
      <c r="B57" s="28"/>
      <c r="C57" s="1" t="str">
        <f t="shared" si="2"/>
        <v/>
      </c>
    </row>
    <row r="58" spans="1:23" ht="22.5" customHeight="1" x14ac:dyDescent="0.15">
      <c r="A58" s="33" t="s">
        <v>239</v>
      </c>
      <c r="B58" s="28"/>
      <c r="C58" s="1" t="str">
        <f t="shared" si="2"/>
        <v/>
      </c>
    </row>
    <row r="59" spans="1:23" ht="22.5" customHeight="1" x14ac:dyDescent="0.15">
      <c r="A59" s="33" t="s">
        <v>266</v>
      </c>
      <c r="B59" s="28"/>
      <c r="C59" s="1" t="str">
        <f t="shared" si="2"/>
        <v/>
      </c>
    </row>
    <row r="60" spans="1:23" ht="22.5" customHeight="1" x14ac:dyDescent="0.15">
      <c r="A60" s="33" t="s">
        <v>251</v>
      </c>
      <c r="B60" s="28"/>
      <c r="C60" s="1" t="str">
        <f t="shared" si="2"/>
        <v/>
      </c>
    </row>
    <row r="61" spans="1:23" ht="22.5" customHeight="1" x14ac:dyDescent="0.15">
      <c r="A61" s="33" t="s">
        <v>229</v>
      </c>
      <c r="B61" s="28"/>
      <c r="C61" s="1" t="str">
        <f t="shared" si="2"/>
        <v/>
      </c>
    </row>
    <row r="62" spans="1:23" ht="22.5" customHeight="1" x14ac:dyDescent="0.15">
      <c r="A62" s="33" t="s">
        <v>280</v>
      </c>
      <c r="B62" s="28"/>
      <c r="C62" s="1" t="str">
        <f t="shared" si="2"/>
        <v/>
      </c>
    </row>
    <row r="63" spans="1:23" ht="22.5" customHeight="1" x14ac:dyDescent="0.15">
      <c r="A63" s="35" t="s">
        <v>269</v>
      </c>
      <c r="B63" s="30"/>
      <c r="C63" s="1" t="str">
        <f t="shared" si="2"/>
        <v/>
      </c>
      <c r="R63" s="39"/>
      <c r="S63" s="39"/>
      <c r="T63" s="39"/>
      <c r="U63" s="39"/>
      <c r="V63" s="39"/>
      <c r="W63" s="39"/>
    </row>
    <row r="64" spans="1:23" ht="22.5" customHeight="1" x14ac:dyDescent="0.15">
      <c r="A64" s="32" t="s">
        <v>246</v>
      </c>
      <c r="B64" s="27"/>
      <c r="C64" s="1" t="str">
        <f t="shared" si="2"/>
        <v/>
      </c>
      <c r="R64" t="s">
        <v>283</v>
      </c>
    </row>
    <row r="65" spans="1:18" ht="22.5" customHeight="1" x14ac:dyDescent="0.15">
      <c r="A65" s="33" t="s">
        <v>141</v>
      </c>
      <c r="B65" s="28"/>
      <c r="C65" s="1" t="str">
        <f t="shared" si="2"/>
        <v/>
      </c>
      <c r="R65" t="s">
        <v>283</v>
      </c>
    </row>
    <row r="66" spans="1:18" ht="22.5" customHeight="1" x14ac:dyDescent="0.15">
      <c r="A66" s="33" t="s">
        <v>228</v>
      </c>
      <c r="B66" s="28"/>
      <c r="C66" s="1" t="str">
        <f t="shared" si="2"/>
        <v/>
      </c>
      <c r="R66" t="s">
        <v>283</v>
      </c>
    </row>
    <row r="67" spans="1:18" ht="22.5" customHeight="1" x14ac:dyDescent="0.15">
      <c r="A67" s="33" t="s">
        <v>249</v>
      </c>
      <c r="B67" s="28"/>
      <c r="C67" s="1" t="str">
        <f t="shared" si="2"/>
        <v/>
      </c>
      <c r="R67" t="s">
        <v>0</v>
      </c>
    </row>
    <row r="68" spans="1:18" ht="22.5" customHeight="1" x14ac:dyDescent="0.15">
      <c r="A68" s="33" t="s">
        <v>230</v>
      </c>
      <c r="B68" s="28"/>
      <c r="C68" s="1" t="str">
        <f t="shared" si="2"/>
        <v/>
      </c>
      <c r="R68" t="s">
        <v>0</v>
      </c>
    </row>
    <row r="69" spans="1:18" ht="22.5" customHeight="1" thickBot="1" x14ac:dyDescent="0.2">
      <c r="A69" s="34" t="s">
        <v>241</v>
      </c>
      <c r="B69" s="28"/>
      <c r="C69" s="1" t="str">
        <f t="shared" si="2"/>
        <v/>
      </c>
      <c r="R69" t="s">
        <v>0</v>
      </c>
    </row>
    <row r="70" spans="1:18" ht="103.5" customHeight="1" thickBot="1" x14ac:dyDescent="0.2">
      <c r="A70" s="36" t="s">
        <v>278</v>
      </c>
      <c r="B70" s="42"/>
      <c r="C70" s="1" t="str">
        <f t="shared" si="2"/>
        <v/>
      </c>
    </row>
    <row r="71" spans="1:18" ht="22.5" customHeight="1" thickBot="1" x14ac:dyDescent="0.2">
      <c r="A71" s="33" t="s">
        <v>294</v>
      </c>
      <c r="B71" s="458"/>
      <c r="C71" s="1" t="str">
        <f>IF(B71="","",YEAR(B71))</f>
        <v/>
      </c>
      <c r="D71" s="1" t="str">
        <f>IF(B71="","",MONTH(B71))</f>
        <v/>
      </c>
      <c r="E71" s="1" t="str">
        <f>IF(B71="","",DAY(B71))</f>
        <v/>
      </c>
      <c r="R71" t="s">
        <v>283</v>
      </c>
    </row>
  </sheetData>
  <sheetProtection algorithmName="SHA-512" hashValue="BedW56afpOyxMtstGtnma3X9U0IMPFXzhMCAwp9OLHu/yCiLSa25jsBs7p09WZGZ+L64nllVcDyuw8nmpRvv+w==" saltValue="kHl+aBC10FTzbsWgLBOPZQ==" spinCount="100000" sheet="1" selectLockedCells="1"/>
  <phoneticPr fontId="19"/>
  <dataValidations count="24">
    <dataValidation allowBlank="1" showInputMessage="1" showErrorMessage="1" sqref="B9 B20:B21 B25 B11:B12 B62:B71 B44:B60 B35:B37 B30:B33 B14:B17 B3:B4" xr:uid="{00000000-0002-0000-0000-000000000000}"/>
    <dataValidation type="list" allowBlank="1" showInputMessage="1" showErrorMessage="1" sqref="B18" xr:uid="{00000000-0002-0000-0000-000003000000}">
      <formula1>"普通,中型,大型"</formula1>
    </dataValidation>
    <dataValidation type="list" allowBlank="1" showInputMessage="1" showErrorMessage="1" sqref="B10" xr:uid="{00000000-0002-0000-0000-000004000000}">
      <formula1>"男,女"</formula1>
    </dataValidation>
    <dataValidation type="list" allowBlank="1" showInputMessage="1" showErrorMessage="1" sqref="B29 B6" xr:uid="{00000000-0002-0000-0000-000005000000}">
      <formula1>"有,無"</formula1>
    </dataValidation>
    <dataValidation type="textLength" allowBlank="1" showInputMessage="1" showErrorMessage="1" sqref="B34" xr:uid="{00000000-0002-0000-0000-000007000000}">
      <formula1>0</formula1>
      <formula2>15</formula2>
    </dataValidation>
    <dataValidation type="list" allowBlank="1" showInputMessage="1" showErrorMessage="1" sqref="B43" xr:uid="{00000000-0002-0000-0000-000008000000}">
      <formula1>"FF,FR,MR,AWD"</formula1>
    </dataValidation>
    <dataValidation type="textLength" allowBlank="1" showInputMessage="1" showErrorMessage="1" sqref="B19" xr:uid="{00000000-0002-0000-0000-000009000000}">
      <formula1>0</formula1>
      <formula2>12</formula2>
    </dataValidation>
    <dataValidation type="textLength" allowBlank="1" showInputMessage="1" showErrorMessage="1" sqref="B26" xr:uid="{00000000-0002-0000-0000-00000A000000}">
      <formula1>0</formula1>
      <formula2>5</formula2>
    </dataValidation>
    <dataValidation type="list" errorStyle="warning" allowBlank="1" showInputMessage="1" showErrorMessage="1" errorTitle="注意" error="その他の値が入力されました。（スチール以外の材質は国内競技車両規則で認められていません。）" sqref="B61" xr:uid="{00000000-0002-0000-0000-00000B000000}">
      <formula1>"スチール"</formula1>
    </dataValidation>
    <dataValidation type="list" errorStyle="warning" operator="equal" allowBlank="1" showInputMessage="1" showErrorMessage="1" errorTitle="参加クラス" error="シリーズ統一規則にないクラスが記入されました。" sqref="B5" xr:uid="{00000000-0002-0000-0000-00000C000000}">
      <formula1>"T28,RC,R2,R4,PNA,PN2,PN3,BC2,BC3,CR,OP,クローズド"</formula1>
    </dataValidation>
    <dataValidation type="list" operator="equal" allowBlank="1" showInputMessage="1" showErrorMessage="1" sqref="B27" xr:uid="{00000000-0002-0000-0000-00000D000000}">
      <formula1>"JMRC中国,他地区共済,他地区スポ安全"</formula1>
    </dataValidation>
    <dataValidation type="list" errorStyle="information" operator="equal" allowBlank="1" showInputMessage="1" showErrorMessage="1" errorTitle="参加料" error="一覧にない参加料が入力されました。" sqref="B7" xr:uid="{00000000-0002-0000-0000-00000E000000}">
      <formula1>"18000,15000,14000,13000,11000,10000,8000,7000,5000"</formula1>
    </dataValidation>
    <dataValidation type="list" operator="equal" allowBlank="1" showInputMessage="1" showErrorMessage="1" sqref="B2" xr:uid="{00000000-0002-0000-0000-00000F000000}">
      <formula1>"地方選手権,チャレンジシリーズ"</formula1>
    </dataValidation>
    <dataValidation allowBlank="1" showInputMessage="1" showErrorMessage="1" promptTitle="ナンバープレートの情報を入力してください" prompt="記入例＜広島 て ３３３ ２２－１１＞" sqref="B39" xr:uid="{00000000-0002-0000-0000-000010000000}"/>
    <dataValidation allowBlank="1" showInputMessage="1" showErrorMessage="1" prompt="車検証に記載されている車台番号を記入してください。" sqref="B40" xr:uid="{00000000-0002-0000-0000-000011000000}"/>
    <dataValidation allowBlank="1" showInputMessage="1" showErrorMessage="1" promptTitle="JAF登録番号・公認番号を記入してください。" prompt="【記入例】 _x000a_三菱　ﾗﾝｻｰｴﾎﾞﾘｭｰｼｮﾝX（CZ4A） _x000a_⇒　JM-170 _x000a_ _x000a_マツダ　ロードスター（ND5RC） _x000a_⇒　2018年以前の登録車はJY-155、 _x000a_　　 2018年以降の登録車はJY-158" sqref="B38" xr:uid="{00000000-0002-0000-0000-000012000000}"/>
    <dataValidation type="textLength" allowBlank="1" showInputMessage="1" showErrorMessage="1" promptTitle="JAF登録・公認番号の表に併載されている排気量を記入してください" prompt="【記入例】　1496" sqref="B41" xr:uid="{00000000-0002-0000-0000-000013000000}">
      <formula1>0</formula1>
      <formula2>8</formula2>
    </dataValidation>
    <dataValidation type="list" operator="equal" allowBlank="1" showInputMessage="1" showErrorMessage="1" promptTitle="過給機の有無を選択してください。" prompt="有無の選択です。" sqref="B42" xr:uid="{00000000-0002-0000-0000-000014000000}">
      <formula1>"有,無"</formula1>
    </dataValidation>
    <dataValidation type="textLength" allowBlank="1" showInputMessage="1" showErrorMessage="1" promptTitle="12桁のライセンス番号を記入してください。" prompt="【記入例】 012345678901 _x000a_※スペースは入れないこと" sqref="B23" xr:uid="{00000000-0002-0000-0000-000015000000}">
      <formula1>0</formula1>
      <formula2>12</formula2>
    </dataValidation>
    <dataValidation allowBlank="1" showInputMessage="1" showErrorMessage="1" promptTitle="所属クラブのJAFに登録されている正式名称を記入して下さい。" prompt="JMRCの個人会員の方は、 _x000a_個人会員と記入下さい。" sqref="B24" xr:uid="{00000000-0002-0000-0000-000016000000}"/>
    <dataValidation allowBlank="1" showInputMessage="1" showErrorMessage="1" promptTitle="共済ID番号をご記入下さい。" prompt="JMRC中国の共済及びスポ安加入者はカードに記載された４桁のID番号です。" sqref="B28" xr:uid="{00000000-0002-0000-0000-000017000000}"/>
    <dataValidation type="list" operator="equal" allowBlank="1" showInputMessage="1" showErrorMessage="1" sqref="B13" xr:uid="{00000000-0002-0000-0000-000018000000}">
      <formula1>"'+A,'+B,'+AB,'+O,'-A,'-B,'-AB,'-O,不明"</formula1>
    </dataValidation>
    <dataValidation type="list" errorStyle="warning" operator="equal" allowBlank="1" showInputMessage="1" showErrorMessage="1" errorTitle="注意" error="項目にないライセンス種別を入力しょうとしています。" sqref="B22" xr:uid="{00000000-0002-0000-0000-000019000000}">
      <formula1>"NATIONAL B,NATIONAL A,INTERNATIONAL C-C/C-R,INTERNATIONAL B,INTERNATIONAL A"</formula1>
    </dataValidation>
    <dataValidation allowBlank="1" showInputMessage="1" showErrorMessage="1" promptTitle="ライセンスカードに記載されたドライバー名を記入してください。" prompt="ドライバー名が本名と違う方はドライバー名の後に(本名)を追記してください。" sqref="B8" xr:uid="{00000000-0002-0000-0000-00001A000000}"/>
  </dataValidations>
  <pageMargins left="0.69972223043441772" right="0.69972223043441772" top="0.75" bottom="0.75" header="0.30000001192092896" footer="0.30000001192092896"/>
  <pageSetup paperSize="8" scale="64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CO108"/>
  <sheetViews>
    <sheetView showGridLines="0" view="pageBreakPreview" zoomScale="130" zoomScaleNormal="100" zoomScaleSheetLayoutView="130" workbookViewId="0">
      <selection activeCell="R74" sqref="R74"/>
    </sheetView>
  </sheetViews>
  <sheetFormatPr defaultColWidth="9" defaultRowHeight="13.5" x14ac:dyDescent="0.15"/>
  <cols>
    <col min="1" max="1" width="2.625" style="2" customWidth="1"/>
    <col min="2" max="43" width="2.5" style="2" customWidth="1"/>
    <col min="44" max="85" width="2.375" style="2" hidden="1" customWidth="1"/>
    <col min="86" max="89" width="9" style="2" hidden="1" customWidth="1"/>
    <col min="90" max="16384" width="9" style="2"/>
  </cols>
  <sheetData>
    <row r="1" spans="2:88" ht="15" customHeight="1" x14ac:dyDescent="0.15">
      <c r="C1" s="4"/>
      <c r="D1" s="101" t="s">
        <v>150</v>
      </c>
      <c r="E1" s="102"/>
      <c r="F1" s="102"/>
      <c r="G1" s="102"/>
      <c r="H1" s="102"/>
      <c r="I1" s="102"/>
      <c r="J1" s="102"/>
      <c r="K1" s="102"/>
      <c r="L1" s="102"/>
      <c r="M1" s="102"/>
      <c r="N1" s="95" t="s">
        <v>248</v>
      </c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8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CH1" s="3">
        <v>1946</v>
      </c>
      <c r="CI1" s="1" t="s">
        <v>136</v>
      </c>
      <c r="CJ1" s="2">
        <v>1</v>
      </c>
    </row>
    <row r="2" spans="2:88" ht="15" customHeight="1" x14ac:dyDescent="0.15">
      <c r="B2" s="4"/>
      <c r="C2" s="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CH2" s="3">
        <v>1947</v>
      </c>
      <c r="CI2" s="1" t="s">
        <v>126</v>
      </c>
      <c r="CJ2" s="2">
        <v>2</v>
      </c>
    </row>
    <row r="3" spans="2:88" s="3" customFormat="1" ht="13.5" customHeight="1" x14ac:dyDescent="0.15">
      <c r="B3" s="169" t="str">
        <f>IF(入力!B2="地方選手権",入力!C2,IF(入力!B2="チャレンジシリーズ",入力!F2,""))</f>
        <v/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3" t="str">
        <f>IF(入力!B2="地方選手権",入力!C3,IF(入力!B2="チャレンジシリーズ",入力!C3,""))</f>
        <v/>
      </c>
      <c r="O3" s="173"/>
      <c r="P3" s="173"/>
      <c r="Q3" s="170" t="str">
        <f>IF(入力!B2="地方選手権",入力!D2,"")</f>
        <v/>
      </c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3" t="str">
        <f>IF(入力!B2="地方選手権",入力!C3,"")</f>
        <v/>
      </c>
      <c r="AD3" s="173"/>
      <c r="AE3" s="175"/>
      <c r="AF3" s="141"/>
      <c r="AG3" s="129" t="s">
        <v>209</v>
      </c>
      <c r="AH3" s="130"/>
      <c r="AI3" s="130"/>
      <c r="AJ3" s="130"/>
      <c r="AK3" s="131"/>
      <c r="AL3" s="121" t="s">
        <v>214</v>
      </c>
      <c r="AM3" s="122"/>
      <c r="AN3" s="122"/>
      <c r="AO3" s="123"/>
      <c r="AP3" s="124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>
        <v>1948</v>
      </c>
      <c r="CI3" s="1" t="s">
        <v>109</v>
      </c>
      <c r="CJ3" s="3">
        <v>3</v>
      </c>
    </row>
    <row r="4" spans="2:88" s="3" customFormat="1" ht="13.5" customHeight="1" x14ac:dyDescent="0.15">
      <c r="B4" s="171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4"/>
      <c r="O4" s="174"/>
      <c r="P4" s="174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4"/>
      <c r="AD4" s="174"/>
      <c r="AE4" s="176"/>
      <c r="AF4" s="141"/>
      <c r="AG4" s="132" t="str">
        <f>入力!C5</f>
        <v/>
      </c>
      <c r="AH4" s="133"/>
      <c r="AI4" s="133"/>
      <c r="AJ4" s="133"/>
      <c r="AK4" s="134"/>
      <c r="AL4" s="125"/>
      <c r="AM4" s="126"/>
      <c r="AN4" s="126"/>
      <c r="AO4" s="127"/>
      <c r="AP4" s="128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>
        <v>1949</v>
      </c>
      <c r="CI4" s="1" t="s">
        <v>134</v>
      </c>
      <c r="CJ4" s="2">
        <v>4</v>
      </c>
    </row>
    <row r="5" spans="2:88" s="3" customFormat="1" ht="13.5" customHeight="1" x14ac:dyDescent="0.15">
      <c r="B5" s="163" t="str">
        <f>入力!C4</f>
        <v/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5"/>
      <c r="AF5" s="141"/>
      <c r="AG5" s="135"/>
      <c r="AH5" s="136"/>
      <c r="AI5" s="136"/>
      <c r="AJ5" s="136"/>
      <c r="AK5" s="137"/>
      <c r="AL5" s="125"/>
      <c r="AM5" s="126"/>
      <c r="AN5" s="126"/>
      <c r="AO5" s="127"/>
      <c r="AP5" s="128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>
        <v>1950</v>
      </c>
      <c r="CI5" s="1" t="s">
        <v>98</v>
      </c>
      <c r="CJ5" s="2">
        <v>5</v>
      </c>
    </row>
    <row r="6" spans="2:88" s="3" customFormat="1" ht="13.5" customHeight="1" x14ac:dyDescent="0.15"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8"/>
      <c r="AF6" s="141"/>
      <c r="AG6" s="135"/>
      <c r="AH6" s="136"/>
      <c r="AI6" s="136"/>
      <c r="AJ6" s="136"/>
      <c r="AK6" s="137"/>
      <c r="AL6" s="125"/>
      <c r="AM6" s="126"/>
      <c r="AN6" s="126"/>
      <c r="AO6" s="127"/>
      <c r="AP6" s="128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>
        <v>1951</v>
      </c>
      <c r="CI6" s="1" t="s">
        <v>110</v>
      </c>
      <c r="CJ6" s="3">
        <v>6</v>
      </c>
    </row>
    <row r="7" spans="2:88" s="3" customFormat="1" ht="13.5" customHeight="1" x14ac:dyDescent="0.15">
      <c r="B7" s="180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2"/>
      <c r="AF7" s="141"/>
      <c r="AG7" s="135"/>
      <c r="AH7" s="136"/>
      <c r="AI7" s="136"/>
      <c r="AJ7" s="136"/>
      <c r="AK7" s="137"/>
      <c r="AL7" s="125"/>
      <c r="AM7" s="126"/>
      <c r="AN7" s="126"/>
      <c r="AO7" s="127"/>
      <c r="AP7" s="128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>
        <v>1952</v>
      </c>
      <c r="CI7" s="1" t="s">
        <v>103</v>
      </c>
      <c r="CJ7" s="2">
        <v>7</v>
      </c>
    </row>
    <row r="8" spans="2:88" s="3" customFormat="1" ht="13.5" customHeight="1" x14ac:dyDescent="0.15">
      <c r="B8" s="18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5"/>
      <c r="AF8" s="141"/>
      <c r="AG8" s="138"/>
      <c r="AH8" s="139"/>
      <c r="AI8" s="139"/>
      <c r="AJ8" s="139"/>
      <c r="AK8" s="140"/>
      <c r="AL8" s="125"/>
      <c r="AM8" s="126"/>
      <c r="AN8" s="126"/>
      <c r="AO8" s="127"/>
      <c r="AP8" s="128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>
        <v>1953</v>
      </c>
      <c r="CI8" s="1" t="s">
        <v>115</v>
      </c>
      <c r="CJ8" s="2">
        <v>8</v>
      </c>
    </row>
    <row r="9" spans="2:88" s="3" customFormat="1" ht="13.5" customHeight="1" x14ac:dyDescent="0.15">
      <c r="B9" s="195" t="s">
        <v>1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>
        <v>1954</v>
      </c>
      <c r="CI9" s="1" t="s">
        <v>91</v>
      </c>
      <c r="CJ9" s="2">
        <v>9</v>
      </c>
    </row>
    <row r="10" spans="2:88" s="3" customFormat="1" ht="13.5" customHeight="1" x14ac:dyDescent="0.15">
      <c r="B10" s="56" t="s">
        <v>156</v>
      </c>
      <c r="C10" s="57"/>
      <c r="D10" s="57"/>
      <c r="E10" s="57"/>
      <c r="F10" s="57"/>
      <c r="G10" s="57"/>
      <c r="H10" s="57"/>
      <c r="I10" s="57"/>
      <c r="J10" s="10" t="s">
        <v>48</v>
      </c>
      <c r="K10" s="43" t="str">
        <f>IF(入力!C7=0,"",入力!C7)</f>
        <v/>
      </c>
      <c r="L10" s="43"/>
      <c r="M10" s="43"/>
      <c r="N10" s="43"/>
      <c r="O10" s="44"/>
      <c r="P10" s="60" t="s">
        <v>154</v>
      </c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>
        <v>1955</v>
      </c>
      <c r="CI10" s="1" t="s">
        <v>216</v>
      </c>
      <c r="CJ10" s="2">
        <v>10</v>
      </c>
    </row>
    <row r="11" spans="2:88" s="3" customFormat="1" ht="6.75" customHeight="1" x14ac:dyDescent="0.15"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>
        <v>1956</v>
      </c>
      <c r="CI11" s="1" t="s">
        <v>215</v>
      </c>
      <c r="CJ11" s="2">
        <v>11</v>
      </c>
    </row>
    <row r="12" spans="2:88" s="3" customFormat="1" ht="13.5" customHeight="1" x14ac:dyDescent="0.15">
      <c r="B12" s="186" t="s">
        <v>235</v>
      </c>
      <c r="C12" s="58" t="s">
        <v>82</v>
      </c>
      <c r="D12" s="58"/>
      <c r="E12" s="59"/>
      <c r="F12" s="177" t="str">
        <f>入力!C9</f>
        <v/>
      </c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9"/>
      <c r="W12" s="100" t="s">
        <v>38</v>
      </c>
      <c r="X12" s="100"/>
      <c r="Y12" s="71" t="s">
        <v>200</v>
      </c>
      <c r="Z12" s="58"/>
      <c r="AA12" s="58"/>
      <c r="AB12" s="58"/>
      <c r="AC12" s="58"/>
      <c r="AD12" s="59"/>
      <c r="AE12" s="71" t="s">
        <v>25</v>
      </c>
      <c r="AF12" s="58"/>
      <c r="AG12" s="188"/>
      <c r="AH12" s="189"/>
      <c r="AI12" s="151" t="s">
        <v>213</v>
      </c>
      <c r="AJ12" s="152"/>
      <c r="AK12" s="152"/>
      <c r="AL12" s="152"/>
      <c r="AM12" s="152"/>
      <c r="AN12" s="152"/>
      <c r="AO12" s="152"/>
      <c r="AP12" s="153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>
        <v>1957</v>
      </c>
      <c r="CI12" s="1" t="s">
        <v>207</v>
      </c>
      <c r="CJ12" s="2">
        <v>12</v>
      </c>
    </row>
    <row r="13" spans="2:88" s="3" customFormat="1" ht="13.5" customHeight="1" x14ac:dyDescent="0.15">
      <c r="B13" s="187"/>
      <c r="C13" s="49" t="s">
        <v>57</v>
      </c>
      <c r="D13" s="49"/>
      <c r="E13" s="93"/>
      <c r="F13" s="64" t="str">
        <f>入力!C8</f>
        <v/>
      </c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6"/>
      <c r="W13" s="113" t="str">
        <f>入力!C10</f>
        <v/>
      </c>
      <c r="X13" s="114"/>
      <c r="Y13" s="45" t="str">
        <f>入力!C11</f>
        <v/>
      </c>
      <c r="Z13" s="46"/>
      <c r="AA13" s="46"/>
      <c r="AB13" s="49" t="s">
        <v>10</v>
      </c>
      <c r="AC13" s="82"/>
      <c r="AD13" s="83"/>
      <c r="AE13" s="157" t="str">
        <f>入力!C12</f>
        <v/>
      </c>
      <c r="AF13" s="158"/>
      <c r="AG13" s="158"/>
      <c r="AH13" s="154" t="s">
        <v>43</v>
      </c>
      <c r="AI13" s="142" t="str">
        <f>入力!C13</f>
        <v/>
      </c>
      <c r="AJ13" s="143"/>
      <c r="AK13" s="143"/>
      <c r="AL13" s="143"/>
      <c r="AM13" s="143"/>
      <c r="AN13" s="143"/>
      <c r="AO13" s="143"/>
      <c r="AP13" s="144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Y13" s="2"/>
      <c r="BZ13" s="2"/>
      <c r="CA13" s="2"/>
      <c r="CB13" s="2"/>
      <c r="CC13" s="2"/>
      <c r="CD13" s="2"/>
      <c r="CE13" s="2"/>
      <c r="CF13" s="2"/>
      <c r="CG13" s="2"/>
      <c r="CH13" s="3">
        <v>1958</v>
      </c>
      <c r="CI13" s="1" t="s">
        <v>218</v>
      </c>
      <c r="CJ13" s="2">
        <v>13</v>
      </c>
    </row>
    <row r="14" spans="2:88" s="3" customFormat="1" ht="13.5" customHeight="1" x14ac:dyDescent="0.15">
      <c r="B14" s="187"/>
      <c r="C14" s="50"/>
      <c r="D14" s="50"/>
      <c r="E14" s="104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8"/>
      <c r="W14" s="115"/>
      <c r="X14" s="116"/>
      <c r="Y14" s="47"/>
      <c r="Z14" s="48"/>
      <c r="AA14" s="48"/>
      <c r="AB14" s="50"/>
      <c r="AC14" s="56"/>
      <c r="AD14" s="97"/>
      <c r="AE14" s="159"/>
      <c r="AF14" s="160"/>
      <c r="AG14" s="160"/>
      <c r="AH14" s="155"/>
      <c r="AI14" s="145"/>
      <c r="AJ14" s="146"/>
      <c r="AK14" s="146"/>
      <c r="AL14" s="146"/>
      <c r="AM14" s="146"/>
      <c r="AN14" s="146"/>
      <c r="AO14" s="146"/>
      <c r="AP14" s="147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Y14" s="2"/>
      <c r="BZ14" s="2"/>
      <c r="CA14" s="2"/>
      <c r="CB14" s="2"/>
      <c r="CC14" s="2"/>
      <c r="CD14" s="2"/>
      <c r="CE14" s="2"/>
      <c r="CF14" s="2"/>
      <c r="CG14" s="2"/>
      <c r="CH14" s="3">
        <v>1959</v>
      </c>
      <c r="CI14" s="1" t="s">
        <v>169</v>
      </c>
      <c r="CJ14" s="2">
        <v>14</v>
      </c>
    </row>
    <row r="15" spans="2:88" s="3" customFormat="1" ht="13.5" customHeight="1" x14ac:dyDescent="0.15">
      <c r="B15" s="187"/>
      <c r="C15" s="105"/>
      <c r="D15" s="105"/>
      <c r="E15" s="106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70"/>
      <c r="W15" s="117"/>
      <c r="X15" s="118"/>
      <c r="Y15" s="119" t="str">
        <f>入力!D11</f>
        <v/>
      </c>
      <c r="Z15" s="120"/>
      <c r="AA15" s="7" t="s">
        <v>14</v>
      </c>
      <c r="AB15" s="120" t="str">
        <f>入力!E11</f>
        <v/>
      </c>
      <c r="AC15" s="120"/>
      <c r="AD15" s="8" t="s">
        <v>7</v>
      </c>
      <c r="AE15" s="161"/>
      <c r="AF15" s="162"/>
      <c r="AG15" s="162"/>
      <c r="AH15" s="156"/>
      <c r="AI15" s="148"/>
      <c r="AJ15" s="149"/>
      <c r="AK15" s="149"/>
      <c r="AL15" s="149"/>
      <c r="AM15" s="149"/>
      <c r="AN15" s="149"/>
      <c r="AO15" s="149"/>
      <c r="AP15" s="150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Y15" s="2"/>
      <c r="BZ15" s="2"/>
      <c r="CA15" s="2"/>
      <c r="CB15" s="2"/>
      <c r="CC15" s="2"/>
      <c r="CD15" s="2"/>
      <c r="CE15" s="2"/>
      <c r="CF15" s="2"/>
      <c r="CG15" s="2"/>
      <c r="CH15" s="3">
        <v>1960</v>
      </c>
      <c r="CI15" s="1" t="s">
        <v>204</v>
      </c>
      <c r="CJ15" s="3">
        <v>15</v>
      </c>
    </row>
    <row r="16" spans="2:88" s="4" customFormat="1" ht="13.5" customHeight="1" x14ac:dyDescent="0.15">
      <c r="B16" s="187"/>
      <c r="C16" s="49" t="s">
        <v>62</v>
      </c>
      <c r="D16" s="49"/>
      <c r="E16" s="93"/>
      <c r="F16" s="21" t="s">
        <v>31</v>
      </c>
      <c r="G16" s="22" t="str">
        <f>入力!C14</f>
        <v/>
      </c>
      <c r="H16" s="23" t="str">
        <f>入力!D14</f>
        <v/>
      </c>
      <c r="I16" s="23" t="str">
        <f>入力!E14</f>
        <v/>
      </c>
      <c r="J16" s="23" t="str">
        <f>入力!F14</f>
        <v/>
      </c>
      <c r="K16" s="23" t="str">
        <f>入力!G14</f>
        <v/>
      </c>
      <c r="L16" s="23" t="str">
        <f>入力!H14</f>
        <v/>
      </c>
      <c r="M16" s="24" t="str">
        <f>入力!I14</f>
        <v/>
      </c>
      <c r="O16" s="51" t="s">
        <v>137</v>
      </c>
      <c r="P16" s="62"/>
      <c r="Q16" s="63"/>
      <c r="R16" s="22" t="str">
        <f>入力!C16</f>
        <v/>
      </c>
      <c r="S16" s="23" t="str">
        <f>入力!D16</f>
        <v/>
      </c>
      <c r="T16" s="23" t="str">
        <f>入力!E16</f>
        <v/>
      </c>
      <c r="U16" s="23" t="str">
        <f>入力!F16</f>
        <v/>
      </c>
      <c r="V16" s="23" t="str">
        <f>入力!G16</f>
        <v/>
      </c>
      <c r="W16" s="23" t="str">
        <f>入力!H16</f>
        <v/>
      </c>
      <c r="X16" s="23" t="str">
        <f>入力!I16</f>
        <v/>
      </c>
      <c r="Y16" s="23" t="str">
        <f>入力!J16</f>
        <v/>
      </c>
      <c r="Z16" s="23" t="str">
        <f>入力!K16</f>
        <v/>
      </c>
      <c r="AA16" s="23" t="str">
        <f>入力!L16</f>
        <v/>
      </c>
      <c r="AB16" s="24" t="str">
        <f>入力!M16</f>
        <v/>
      </c>
      <c r="AC16" s="51" t="s">
        <v>202</v>
      </c>
      <c r="AD16" s="52"/>
      <c r="AE16" s="53"/>
      <c r="AF16" s="22" t="str">
        <f>入力!C17</f>
        <v/>
      </c>
      <c r="AG16" s="23" t="str">
        <f>入力!D17</f>
        <v/>
      </c>
      <c r="AH16" s="23" t="str">
        <f>入力!E17</f>
        <v/>
      </c>
      <c r="AI16" s="23" t="str">
        <f>入力!F17</f>
        <v/>
      </c>
      <c r="AJ16" s="23" t="str">
        <f>入力!G17</f>
        <v/>
      </c>
      <c r="AK16" s="23" t="str">
        <f>入力!H17</f>
        <v/>
      </c>
      <c r="AL16" s="23" t="str">
        <f>入力!I17</f>
        <v/>
      </c>
      <c r="AM16" s="23" t="str">
        <f>入力!J17</f>
        <v/>
      </c>
      <c r="AN16" s="23" t="str">
        <f>入力!K17</f>
        <v/>
      </c>
      <c r="AO16" s="23" t="str">
        <f>入力!L17</f>
        <v/>
      </c>
      <c r="AP16" s="25" t="str">
        <f>入力!M17</f>
        <v/>
      </c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Y16" s="2"/>
      <c r="BZ16" s="2"/>
      <c r="CA16" s="2"/>
      <c r="CB16" s="2"/>
      <c r="CC16" s="2"/>
      <c r="CD16" s="2"/>
      <c r="CE16" s="2"/>
      <c r="CF16" s="2"/>
      <c r="CG16" s="2"/>
      <c r="CH16" s="3">
        <v>1961</v>
      </c>
      <c r="CI16" s="1" t="s">
        <v>198</v>
      </c>
      <c r="CJ16" s="2">
        <v>16</v>
      </c>
    </row>
    <row r="17" spans="2:93" s="4" customFormat="1" ht="13.5" customHeight="1" x14ac:dyDescent="0.15">
      <c r="B17" s="187"/>
      <c r="C17" s="50"/>
      <c r="D17" s="50"/>
      <c r="E17" s="104"/>
      <c r="F17" s="190" t="str">
        <f>入力!C15</f>
        <v/>
      </c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Y17" s="2"/>
      <c r="BZ17" s="2"/>
      <c r="CA17" s="2"/>
      <c r="CB17" s="2"/>
      <c r="CC17" s="2"/>
      <c r="CD17" s="2"/>
      <c r="CE17" s="2"/>
      <c r="CF17" s="2"/>
      <c r="CG17" s="2"/>
      <c r="CH17" s="3">
        <v>1962</v>
      </c>
      <c r="CI17" s="1" t="s">
        <v>190</v>
      </c>
      <c r="CJ17" s="2">
        <v>17</v>
      </c>
    </row>
    <row r="18" spans="2:93" s="3" customFormat="1" ht="13.5" customHeight="1" x14ac:dyDescent="0.15">
      <c r="B18" s="187"/>
      <c r="C18" s="50"/>
      <c r="D18" s="50"/>
      <c r="E18" s="104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Y18" s="2"/>
      <c r="BZ18" s="2"/>
      <c r="CA18" s="2"/>
      <c r="CB18" s="2"/>
      <c r="CC18" s="2"/>
      <c r="CD18" s="2"/>
      <c r="CE18" s="2"/>
      <c r="CF18" s="2"/>
      <c r="CG18" s="2"/>
      <c r="CH18" s="3">
        <v>1963</v>
      </c>
      <c r="CI18" s="1" t="s">
        <v>108</v>
      </c>
      <c r="CJ18" s="3">
        <v>18</v>
      </c>
    </row>
    <row r="19" spans="2:93" s="3" customFormat="1" ht="13.5" customHeight="1" x14ac:dyDescent="0.15">
      <c r="B19" s="26" t="s">
        <v>29</v>
      </c>
      <c r="C19" s="105"/>
      <c r="D19" s="105"/>
      <c r="E19" s="106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4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Y19" s="2"/>
      <c r="BZ19" s="2"/>
      <c r="CA19" s="2"/>
      <c r="CB19" s="2"/>
      <c r="CC19" s="2"/>
      <c r="CD19" s="2"/>
      <c r="CE19" s="2"/>
      <c r="CF19" s="2"/>
      <c r="CG19" s="2"/>
      <c r="CH19" s="3">
        <v>1964</v>
      </c>
      <c r="CI19" s="1" t="s">
        <v>219</v>
      </c>
      <c r="CJ19" s="2">
        <v>19</v>
      </c>
    </row>
    <row r="20" spans="2:93" s="3" customFormat="1" ht="13.5" customHeight="1" x14ac:dyDescent="0.15">
      <c r="B20" s="196" t="s">
        <v>254</v>
      </c>
      <c r="C20" s="197" t="s">
        <v>199</v>
      </c>
      <c r="D20" s="197"/>
      <c r="E20" s="198"/>
      <c r="F20" s="199" t="s">
        <v>287</v>
      </c>
      <c r="G20" s="200"/>
      <c r="H20" s="201" t="s">
        <v>58</v>
      </c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199" t="s">
        <v>88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4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Y20" s="2"/>
      <c r="BZ20" s="2"/>
      <c r="CA20" s="2"/>
      <c r="CB20" s="2"/>
      <c r="CC20" s="2"/>
      <c r="CD20" s="2"/>
      <c r="CE20" s="2"/>
      <c r="CF20" s="2"/>
      <c r="CG20" s="2"/>
      <c r="CH20" s="3">
        <v>1965</v>
      </c>
      <c r="CI20" s="1" t="s">
        <v>177</v>
      </c>
      <c r="CJ20" s="2">
        <v>20</v>
      </c>
    </row>
    <row r="21" spans="2:93" s="3" customFormat="1" ht="13.5" customHeight="1" x14ac:dyDescent="0.15">
      <c r="B21" s="196"/>
      <c r="C21" s="205"/>
      <c r="D21" s="205"/>
      <c r="E21" s="206"/>
      <c r="F21" s="207" t="str">
        <f>入力!C18</f>
        <v/>
      </c>
      <c r="G21" s="208"/>
      <c r="H21" s="209" t="str">
        <f>入力!C19</f>
        <v/>
      </c>
      <c r="I21" s="209"/>
      <c r="J21" s="209" t="str">
        <f>入力!D19</f>
        <v/>
      </c>
      <c r="K21" s="209"/>
      <c r="L21" s="209" t="str">
        <f>入力!E19</f>
        <v/>
      </c>
      <c r="M21" s="209"/>
      <c r="N21" s="209" t="str">
        <f>入力!F19</f>
        <v/>
      </c>
      <c r="O21" s="209"/>
      <c r="P21" s="209" t="str">
        <f>入力!G19</f>
        <v/>
      </c>
      <c r="Q21" s="209"/>
      <c r="R21" s="209" t="str">
        <f>入力!H19</f>
        <v/>
      </c>
      <c r="S21" s="209"/>
      <c r="T21" s="209" t="str">
        <f>入力!I19</f>
        <v/>
      </c>
      <c r="U21" s="209"/>
      <c r="V21" s="209" t="str">
        <f>入力!J19</f>
        <v/>
      </c>
      <c r="W21" s="209"/>
      <c r="X21" s="209" t="str">
        <f>入力!K19</f>
        <v/>
      </c>
      <c r="Y21" s="209"/>
      <c r="Z21" s="209" t="str">
        <f>入力!L19</f>
        <v/>
      </c>
      <c r="AA21" s="209"/>
      <c r="AB21" s="209" t="str">
        <f>入力!M19</f>
        <v/>
      </c>
      <c r="AC21" s="209"/>
      <c r="AD21" s="209" t="str">
        <f>入力!N19</f>
        <v/>
      </c>
      <c r="AE21" s="209"/>
      <c r="AF21" s="210" t="str">
        <f>IF(AK21="","未加入","加入済")</f>
        <v>未加入</v>
      </c>
      <c r="AG21" s="211"/>
      <c r="AH21" s="211"/>
      <c r="AI21" s="211"/>
      <c r="AJ21" s="212"/>
      <c r="AK21" s="213" t="str">
        <f>入力!C27</f>
        <v/>
      </c>
      <c r="AL21" s="214"/>
      <c r="AM21" s="214"/>
      <c r="AN21" s="214"/>
      <c r="AO21" s="214"/>
      <c r="AP21" s="215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Y21" s="2"/>
      <c r="BZ21" s="2"/>
      <c r="CA21" s="2"/>
      <c r="CB21" s="2"/>
      <c r="CC21" s="2"/>
      <c r="CD21" s="2"/>
      <c r="CE21" s="2"/>
      <c r="CF21" s="2"/>
      <c r="CG21" s="2"/>
      <c r="CH21" s="3">
        <v>1966</v>
      </c>
      <c r="CI21" s="1" t="s">
        <v>93</v>
      </c>
      <c r="CJ21" s="3">
        <v>21</v>
      </c>
    </row>
    <row r="22" spans="2:93" s="3" customFormat="1" ht="13.5" customHeight="1" x14ac:dyDescent="0.15">
      <c r="B22" s="196"/>
      <c r="C22" s="205"/>
      <c r="D22" s="205"/>
      <c r="E22" s="206"/>
      <c r="F22" s="216"/>
      <c r="G22" s="217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18" t="s">
        <v>74</v>
      </c>
      <c r="AG22" s="219"/>
      <c r="AH22" s="220"/>
      <c r="AI22" s="207" t="str">
        <f>入力!C28</f>
        <v/>
      </c>
      <c r="AJ22" s="221"/>
      <c r="AK22" s="221"/>
      <c r="AL22" s="221"/>
      <c r="AM22" s="221"/>
      <c r="AN22" s="221"/>
      <c r="AO22" s="221"/>
      <c r="AP22" s="22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Y22" s="2"/>
      <c r="BZ22" s="2"/>
      <c r="CA22" s="2"/>
      <c r="CB22" s="2"/>
      <c r="CC22" s="2"/>
      <c r="CD22" s="2"/>
      <c r="CE22" s="2"/>
      <c r="CF22" s="2"/>
      <c r="CG22" s="2"/>
      <c r="CH22" s="3">
        <v>1967</v>
      </c>
      <c r="CI22" s="1" t="s">
        <v>221</v>
      </c>
      <c r="CJ22" s="2">
        <v>22</v>
      </c>
    </row>
    <row r="23" spans="2:93" s="3" customFormat="1" ht="13.5" customHeight="1" x14ac:dyDescent="0.15">
      <c r="B23" s="196"/>
      <c r="C23" s="223"/>
      <c r="D23" s="223"/>
      <c r="E23" s="224"/>
      <c r="F23" s="225"/>
      <c r="G23" s="226"/>
      <c r="H23" s="227" t="s">
        <v>8</v>
      </c>
      <c r="I23" s="228"/>
      <c r="J23" s="211" t="str">
        <f>入力!C20</f>
        <v/>
      </c>
      <c r="K23" s="211"/>
      <c r="L23" s="211"/>
      <c r="M23" s="229" t="s">
        <v>10</v>
      </c>
      <c r="N23" s="211" t="str">
        <f>入力!D20</f>
        <v/>
      </c>
      <c r="O23" s="211"/>
      <c r="P23" s="211"/>
      <c r="Q23" s="230" t="s">
        <v>26</v>
      </c>
      <c r="R23" s="231" t="s">
        <v>6</v>
      </c>
      <c r="S23" s="231"/>
      <c r="T23" s="232" t="str">
        <f>入力!C21</f>
        <v/>
      </c>
      <c r="U23" s="211"/>
      <c r="V23" s="211"/>
      <c r="W23" s="229" t="s">
        <v>10</v>
      </c>
      <c r="X23" s="211" t="str">
        <f>入力!D21</f>
        <v/>
      </c>
      <c r="Y23" s="211"/>
      <c r="Z23" s="211"/>
      <c r="AA23" s="229" t="s">
        <v>14</v>
      </c>
      <c r="AB23" s="211" t="str">
        <f>入力!E21</f>
        <v/>
      </c>
      <c r="AC23" s="211"/>
      <c r="AD23" s="211"/>
      <c r="AE23" s="233" t="s">
        <v>7</v>
      </c>
      <c r="AF23" s="234"/>
      <c r="AG23" s="235"/>
      <c r="AH23" s="236"/>
      <c r="AI23" s="225"/>
      <c r="AJ23" s="237"/>
      <c r="AK23" s="237"/>
      <c r="AL23" s="237"/>
      <c r="AM23" s="237"/>
      <c r="AN23" s="237"/>
      <c r="AO23" s="237"/>
      <c r="AP23" s="238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Y23" s="2"/>
      <c r="BZ23" s="2"/>
      <c r="CA23" s="2"/>
      <c r="CB23" s="2"/>
      <c r="CC23" s="2"/>
      <c r="CD23" s="2"/>
      <c r="CE23" s="2"/>
      <c r="CF23" s="2"/>
      <c r="CG23" s="2"/>
      <c r="CH23" s="3">
        <v>1968</v>
      </c>
      <c r="CI23" s="1" t="s">
        <v>220</v>
      </c>
      <c r="CJ23" s="2">
        <v>23</v>
      </c>
    </row>
    <row r="24" spans="2:93" s="3" customFormat="1" ht="13.5" customHeight="1" x14ac:dyDescent="0.15">
      <c r="B24" s="196"/>
      <c r="C24" s="197" t="s">
        <v>160</v>
      </c>
      <c r="D24" s="239"/>
      <c r="E24" s="239"/>
      <c r="F24" s="199" t="s">
        <v>16</v>
      </c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1"/>
      <c r="S24" s="201" t="s">
        <v>58</v>
      </c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4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Y24" s="2"/>
      <c r="BZ24" s="2"/>
      <c r="CA24" s="2"/>
      <c r="CB24" s="2"/>
      <c r="CC24" s="2"/>
      <c r="CD24" s="2"/>
      <c r="CE24" s="2"/>
      <c r="CF24" s="2"/>
      <c r="CG24" s="2"/>
      <c r="CH24" s="3">
        <v>1969</v>
      </c>
      <c r="CI24" s="1" t="s">
        <v>168</v>
      </c>
      <c r="CJ24" s="3">
        <v>24</v>
      </c>
    </row>
    <row r="25" spans="2:93" s="3" customFormat="1" ht="13.5" customHeight="1" x14ac:dyDescent="0.15">
      <c r="B25" s="243" t="s">
        <v>64</v>
      </c>
      <c r="C25" s="244"/>
      <c r="D25" s="244"/>
      <c r="E25" s="244"/>
      <c r="F25" s="245" t="str">
        <f>入力!C22</f>
        <v/>
      </c>
      <c r="G25" s="246"/>
      <c r="H25" s="246"/>
      <c r="I25" s="246"/>
      <c r="J25" s="246"/>
      <c r="K25" s="246"/>
      <c r="L25" s="246"/>
      <c r="M25" s="246"/>
      <c r="N25" s="246"/>
      <c r="O25" s="247"/>
      <c r="P25" s="247"/>
      <c r="Q25" s="247"/>
      <c r="R25" s="248"/>
      <c r="S25" s="249" t="str">
        <f>入力!C23</f>
        <v/>
      </c>
      <c r="T25" s="250"/>
      <c r="U25" s="250" t="str">
        <f>入力!D23</f>
        <v/>
      </c>
      <c r="V25" s="250"/>
      <c r="W25" s="250" t="str">
        <f>入力!E23</f>
        <v/>
      </c>
      <c r="X25" s="250"/>
      <c r="Y25" s="250" t="str">
        <f>入力!F23</f>
        <v/>
      </c>
      <c r="Z25" s="250"/>
      <c r="AA25" s="250" t="str">
        <f>入力!G23</f>
        <v/>
      </c>
      <c r="AB25" s="250"/>
      <c r="AC25" s="250" t="str">
        <f>入力!H23</f>
        <v/>
      </c>
      <c r="AD25" s="250"/>
      <c r="AE25" s="250" t="str">
        <f>入力!I23</f>
        <v/>
      </c>
      <c r="AF25" s="250"/>
      <c r="AG25" s="250" t="str">
        <f>入力!J23</f>
        <v/>
      </c>
      <c r="AH25" s="250"/>
      <c r="AI25" s="250" t="str">
        <f>入力!K23</f>
        <v/>
      </c>
      <c r="AJ25" s="250"/>
      <c r="AK25" s="250" t="str">
        <f>入力!L23</f>
        <v/>
      </c>
      <c r="AL25" s="250"/>
      <c r="AM25" s="250" t="str">
        <f>入力!M23</f>
        <v/>
      </c>
      <c r="AN25" s="250"/>
      <c r="AO25" s="250" t="str">
        <f>入力!N23</f>
        <v/>
      </c>
      <c r="AP25" s="251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Y25" s="2"/>
      <c r="BZ25" s="2"/>
      <c r="CA25" s="2"/>
      <c r="CB25" s="2"/>
      <c r="CC25" s="2"/>
      <c r="CD25" s="2"/>
      <c r="CE25" s="2"/>
      <c r="CF25" s="2"/>
      <c r="CG25" s="2"/>
      <c r="CH25" s="3">
        <v>1970</v>
      </c>
      <c r="CI25" s="1" t="s">
        <v>163</v>
      </c>
      <c r="CJ25" s="2">
        <v>25</v>
      </c>
    </row>
    <row r="26" spans="2:93" s="3" customFormat="1" ht="13.5" customHeight="1" x14ac:dyDescent="0.15">
      <c r="B26" s="252"/>
      <c r="C26" s="253"/>
      <c r="D26" s="253"/>
      <c r="E26" s="253"/>
      <c r="F26" s="254"/>
      <c r="G26" s="255"/>
      <c r="H26" s="255"/>
      <c r="I26" s="255"/>
      <c r="J26" s="255"/>
      <c r="K26" s="255"/>
      <c r="L26" s="255"/>
      <c r="M26" s="255"/>
      <c r="N26" s="255"/>
      <c r="O26" s="256"/>
      <c r="P26" s="256"/>
      <c r="Q26" s="256"/>
      <c r="R26" s="257"/>
      <c r="S26" s="249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1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Y26" s="2"/>
      <c r="BZ26" s="2"/>
      <c r="CA26" s="2"/>
      <c r="CB26" s="2"/>
      <c r="CC26" s="2"/>
      <c r="CD26" s="2"/>
      <c r="CE26" s="2"/>
      <c r="CF26" s="2"/>
      <c r="CG26" s="2"/>
      <c r="CH26" s="3">
        <v>1971</v>
      </c>
      <c r="CI26" s="1" t="s">
        <v>176</v>
      </c>
      <c r="CJ26" s="2">
        <v>26</v>
      </c>
    </row>
    <row r="27" spans="2:93" s="3" customFormat="1" ht="13.5" customHeight="1" x14ac:dyDescent="0.15">
      <c r="B27" s="258" t="s">
        <v>94</v>
      </c>
      <c r="C27" s="221"/>
      <c r="D27" s="221"/>
      <c r="E27" s="208"/>
      <c r="F27" s="259" t="str">
        <f>入力!C24</f>
        <v/>
      </c>
      <c r="G27" s="260"/>
      <c r="H27" s="260"/>
      <c r="I27" s="260"/>
      <c r="J27" s="260"/>
      <c r="K27" s="260"/>
      <c r="L27" s="261"/>
      <c r="M27" s="232" t="s">
        <v>271</v>
      </c>
      <c r="N27" s="211"/>
      <c r="O27" s="211"/>
      <c r="P27" s="211"/>
      <c r="Q27" s="211"/>
      <c r="R27" s="211"/>
      <c r="S27" s="211"/>
      <c r="T27" s="212"/>
      <c r="U27" s="262" t="s">
        <v>86</v>
      </c>
      <c r="V27" s="263"/>
      <c r="W27" s="262" t="str">
        <f>入力!C29</f>
        <v/>
      </c>
      <c r="X27" s="264"/>
      <c r="Y27" s="265">
        <v>1</v>
      </c>
      <c r="Z27" s="266" t="str">
        <f>入力!C30</f>
        <v/>
      </c>
      <c r="AA27" s="267"/>
      <c r="AB27" s="267"/>
      <c r="AC27" s="267"/>
      <c r="AD27" s="267"/>
      <c r="AE27" s="267"/>
      <c r="AF27" s="267"/>
      <c r="AG27" s="268"/>
      <c r="AH27" s="269">
        <v>3</v>
      </c>
      <c r="AI27" s="266" t="str">
        <f>入力!C32</f>
        <v/>
      </c>
      <c r="AJ27" s="267"/>
      <c r="AK27" s="267"/>
      <c r="AL27" s="267"/>
      <c r="AM27" s="267"/>
      <c r="AN27" s="267"/>
      <c r="AO27" s="267"/>
      <c r="AP27" s="270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Y27" s="2"/>
      <c r="BZ27" s="2"/>
      <c r="CA27" s="2"/>
      <c r="CB27" s="2"/>
      <c r="CC27" s="2"/>
      <c r="CD27" s="2"/>
      <c r="CE27" s="2"/>
      <c r="CF27" s="2"/>
      <c r="CG27" s="2"/>
      <c r="CH27" s="3">
        <v>1972</v>
      </c>
      <c r="CI27" s="1" t="s">
        <v>226</v>
      </c>
      <c r="CJ27" s="3">
        <v>27</v>
      </c>
    </row>
    <row r="28" spans="2:93" s="3" customFormat="1" ht="13.5" customHeight="1" x14ac:dyDescent="0.15">
      <c r="B28" s="271"/>
      <c r="C28" s="237"/>
      <c r="D28" s="237"/>
      <c r="E28" s="226"/>
      <c r="F28" s="272"/>
      <c r="G28" s="273"/>
      <c r="H28" s="273"/>
      <c r="I28" s="273"/>
      <c r="J28" s="273"/>
      <c r="K28" s="273"/>
      <c r="L28" s="274"/>
      <c r="M28" s="275" t="str">
        <f>入力!C26</f>
        <v/>
      </c>
      <c r="N28" s="276"/>
      <c r="O28" s="276"/>
      <c r="P28" s="276"/>
      <c r="Q28" s="276"/>
      <c r="R28" s="276"/>
      <c r="S28" s="276"/>
      <c r="T28" s="277"/>
      <c r="U28" s="278"/>
      <c r="V28" s="279"/>
      <c r="W28" s="280"/>
      <c r="X28" s="281"/>
      <c r="Y28" s="265"/>
      <c r="Z28" s="282"/>
      <c r="AA28" s="283"/>
      <c r="AB28" s="283"/>
      <c r="AC28" s="283"/>
      <c r="AD28" s="283"/>
      <c r="AE28" s="283"/>
      <c r="AF28" s="283"/>
      <c r="AG28" s="284"/>
      <c r="AH28" s="285"/>
      <c r="AI28" s="282"/>
      <c r="AJ28" s="283"/>
      <c r="AK28" s="283"/>
      <c r="AL28" s="283"/>
      <c r="AM28" s="283"/>
      <c r="AN28" s="283"/>
      <c r="AO28" s="283"/>
      <c r="AP28" s="286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Y28" s="2"/>
      <c r="BZ28" s="2"/>
      <c r="CA28" s="2"/>
      <c r="CB28" s="2"/>
      <c r="CC28" s="2"/>
      <c r="CD28" s="2"/>
      <c r="CE28" s="2"/>
      <c r="CF28" s="2"/>
      <c r="CG28" s="2"/>
      <c r="CH28" s="3">
        <v>1973</v>
      </c>
      <c r="CI28" s="1" t="s">
        <v>165</v>
      </c>
      <c r="CJ28" s="2">
        <v>28</v>
      </c>
    </row>
    <row r="29" spans="2:93" s="3" customFormat="1" ht="13.5" customHeight="1" x14ac:dyDescent="0.15">
      <c r="B29" s="258" t="s">
        <v>102</v>
      </c>
      <c r="C29" s="221"/>
      <c r="D29" s="221"/>
      <c r="E29" s="208"/>
      <c r="F29" s="259" t="str">
        <f>入力!C25</f>
        <v/>
      </c>
      <c r="G29" s="260"/>
      <c r="H29" s="260"/>
      <c r="I29" s="260"/>
      <c r="J29" s="260"/>
      <c r="K29" s="260"/>
      <c r="L29" s="261"/>
      <c r="M29" s="287"/>
      <c r="N29" s="288"/>
      <c r="O29" s="288"/>
      <c r="P29" s="288"/>
      <c r="Q29" s="288"/>
      <c r="R29" s="288"/>
      <c r="S29" s="288"/>
      <c r="T29" s="289"/>
      <c r="U29" s="278"/>
      <c r="V29" s="279"/>
      <c r="W29" s="280"/>
      <c r="X29" s="281"/>
      <c r="Y29" s="265">
        <v>2</v>
      </c>
      <c r="Z29" s="266" t="str">
        <f>入力!C31</f>
        <v/>
      </c>
      <c r="AA29" s="267"/>
      <c r="AB29" s="267"/>
      <c r="AC29" s="267"/>
      <c r="AD29" s="267"/>
      <c r="AE29" s="267"/>
      <c r="AF29" s="267"/>
      <c r="AG29" s="268"/>
      <c r="AH29" s="269">
        <v>4</v>
      </c>
      <c r="AI29" s="266" t="str">
        <f>入力!C33</f>
        <v/>
      </c>
      <c r="AJ29" s="267"/>
      <c r="AK29" s="267"/>
      <c r="AL29" s="267"/>
      <c r="AM29" s="267"/>
      <c r="AN29" s="267"/>
      <c r="AO29" s="267"/>
      <c r="AP29" s="270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Y29" s="2"/>
      <c r="BZ29" s="2"/>
      <c r="CA29" s="2"/>
      <c r="CB29" s="2"/>
      <c r="CC29" s="2"/>
      <c r="CD29" s="2"/>
      <c r="CE29" s="2"/>
      <c r="CF29" s="2"/>
      <c r="CG29" s="2"/>
      <c r="CH29" s="3">
        <v>1974</v>
      </c>
      <c r="CI29" s="1" t="s">
        <v>175</v>
      </c>
      <c r="CJ29" s="2">
        <v>29</v>
      </c>
    </row>
    <row r="30" spans="2:93" s="3" customFormat="1" ht="13.5" customHeight="1" x14ac:dyDescent="0.15">
      <c r="B30" s="271"/>
      <c r="C30" s="237"/>
      <c r="D30" s="237"/>
      <c r="E30" s="226"/>
      <c r="F30" s="272"/>
      <c r="G30" s="273"/>
      <c r="H30" s="273"/>
      <c r="I30" s="273"/>
      <c r="J30" s="273"/>
      <c r="K30" s="273"/>
      <c r="L30" s="274"/>
      <c r="M30" s="290"/>
      <c r="N30" s="291"/>
      <c r="O30" s="291"/>
      <c r="P30" s="291"/>
      <c r="Q30" s="291"/>
      <c r="R30" s="291"/>
      <c r="S30" s="291"/>
      <c r="T30" s="292"/>
      <c r="U30" s="293"/>
      <c r="V30" s="294"/>
      <c r="W30" s="295"/>
      <c r="X30" s="296"/>
      <c r="Y30" s="265"/>
      <c r="Z30" s="282"/>
      <c r="AA30" s="283"/>
      <c r="AB30" s="283"/>
      <c r="AC30" s="283"/>
      <c r="AD30" s="283"/>
      <c r="AE30" s="283"/>
      <c r="AF30" s="283"/>
      <c r="AG30" s="284"/>
      <c r="AH30" s="285"/>
      <c r="AI30" s="282"/>
      <c r="AJ30" s="283"/>
      <c r="AK30" s="283"/>
      <c r="AL30" s="283"/>
      <c r="AM30" s="283"/>
      <c r="AN30" s="283"/>
      <c r="AO30" s="283"/>
      <c r="AP30" s="286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Y30" s="2"/>
      <c r="BZ30" s="2"/>
      <c r="CA30" s="2"/>
      <c r="CB30" s="2"/>
      <c r="CC30" s="2"/>
      <c r="CD30" s="2"/>
      <c r="CE30" s="2"/>
      <c r="CF30" s="2"/>
      <c r="CG30" s="2"/>
      <c r="CH30" s="3">
        <v>1975</v>
      </c>
      <c r="CI30" s="1" t="s">
        <v>178</v>
      </c>
      <c r="CJ30" s="3">
        <v>30</v>
      </c>
    </row>
    <row r="31" spans="2:93" s="3" customFormat="1" ht="13.5" customHeight="1" x14ac:dyDescent="0.15">
      <c r="B31" s="258" t="s">
        <v>72</v>
      </c>
      <c r="C31" s="219"/>
      <c r="D31" s="219"/>
      <c r="E31" s="220"/>
      <c r="F31" s="210" t="s">
        <v>234</v>
      </c>
      <c r="G31" s="297"/>
      <c r="H31" s="297"/>
      <c r="I31" s="297"/>
      <c r="J31" s="297"/>
      <c r="K31" s="297"/>
      <c r="L31" s="298"/>
      <c r="M31" s="299" t="str">
        <f>入力!C35</f>
        <v/>
      </c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1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Y31" s="2"/>
      <c r="BZ31" s="2"/>
      <c r="CA31" s="2"/>
      <c r="CB31" s="2"/>
      <c r="CC31" s="2"/>
      <c r="CD31" s="2"/>
      <c r="CE31" s="2"/>
      <c r="CF31" s="2"/>
      <c r="CG31" s="2"/>
      <c r="CH31" s="3">
        <v>1976</v>
      </c>
      <c r="CI31" s="1" t="s">
        <v>223</v>
      </c>
      <c r="CJ31" s="2">
        <v>31</v>
      </c>
      <c r="CO31" s="5"/>
    </row>
    <row r="32" spans="2:93" s="5" customFormat="1" ht="13.5" customHeight="1" x14ac:dyDescent="0.15">
      <c r="B32" s="302"/>
      <c r="C32" s="303"/>
      <c r="D32" s="303"/>
      <c r="E32" s="304"/>
      <c r="F32" s="218" t="s">
        <v>242</v>
      </c>
      <c r="G32" s="219"/>
      <c r="H32" s="219"/>
      <c r="I32" s="219"/>
      <c r="J32" s="219"/>
      <c r="K32" s="219"/>
      <c r="L32" s="220"/>
      <c r="M32" s="305" t="str">
        <f>入力!C34</f>
        <v/>
      </c>
      <c r="N32" s="306"/>
      <c r="O32" s="306" t="str">
        <f>入力!D34</f>
        <v/>
      </c>
      <c r="P32" s="306"/>
      <c r="Q32" s="306" t="str">
        <f>入力!E34</f>
        <v/>
      </c>
      <c r="R32" s="306"/>
      <c r="S32" s="306" t="str">
        <f>入力!F34</f>
        <v/>
      </c>
      <c r="T32" s="306"/>
      <c r="U32" s="306" t="str">
        <f>入力!G34</f>
        <v/>
      </c>
      <c r="V32" s="306"/>
      <c r="W32" s="306" t="str">
        <f>入力!H34</f>
        <v/>
      </c>
      <c r="X32" s="306"/>
      <c r="Y32" s="306" t="str">
        <f>入力!I34</f>
        <v/>
      </c>
      <c r="Z32" s="306"/>
      <c r="AA32" s="306" t="str">
        <f>入力!J34</f>
        <v/>
      </c>
      <c r="AB32" s="306"/>
      <c r="AC32" s="306" t="str">
        <f>入力!K34</f>
        <v/>
      </c>
      <c r="AD32" s="306"/>
      <c r="AE32" s="306" t="str">
        <f>入力!L34</f>
        <v/>
      </c>
      <c r="AF32" s="306"/>
      <c r="AG32" s="306" t="str">
        <f>入力!M34</f>
        <v/>
      </c>
      <c r="AH32" s="306"/>
      <c r="AI32" s="306" t="str">
        <f>入力!N34</f>
        <v/>
      </c>
      <c r="AJ32" s="306"/>
      <c r="AK32" s="306" t="str">
        <f>入力!O34</f>
        <v/>
      </c>
      <c r="AL32" s="306"/>
      <c r="AM32" s="306" t="str">
        <f>入力!P34</f>
        <v/>
      </c>
      <c r="AN32" s="306"/>
      <c r="AO32" s="306" t="str">
        <f>入力!Q34</f>
        <v/>
      </c>
      <c r="AP32" s="307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Y32" s="2"/>
      <c r="BZ32" s="2"/>
      <c r="CA32" s="2"/>
      <c r="CB32" s="2"/>
      <c r="CC32" s="2"/>
      <c r="CD32" s="2"/>
      <c r="CE32" s="2"/>
      <c r="CF32" s="2"/>
      <c r="CG32" s="2"/>
      <c r="CH32" s="3">
        <v>1977</v>
      </c>
      <c r="CI32" s="1" t="s">
        <v>174</v>
      </c>
      <c r="CJ32" s="3">
        <v>32</v>
      </c>
    </row>
    <row r="33" spans="2:88" s="4" customFormat="1" ht="13.5" customHeight="1" x14ac:dyDescent="0.15">
      <c r="B33" s="308"/>
      <c r="C33" s="309"/>
      <c r="D33" s="309"/>
      <c r="E33" s="310"/>
      <c r="F33" s="311"/>
      <c r="G33" s="309"/>
      <c r="H33" s="309"/>
      <c r="I33" s="309"/>
      <c r="J33" s="309"/>
      <c r="K33" s="309"/>
      <c r="L33" s="310"/>
      <c r="M33" s="312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3"/>
      <c r="AI33" s="313"/>
      <c r="AJ33" s="313"/>
      <c r="AK33" s="313"/>
      <c r="AL33" s="313"/>
      <c r="AM33" s="313"/>
      <c r="AN33" s="313"/>
      <c r="AO33" s="313"/>
      <c r="AP33" s="314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Y33" s="2"/>
      <c r="BZ33" s="2"/>
      <c r="CA33" s="2"/>
      <c r="CB33" s="2"/>
      <c r="CC33" s="2"/>
      <c r="CD33" s="2"/>
      <c r="CE33" s="2"/>
      <c r="CF33" s="2"/>
      <c r="CG33" s="2"/>
      <c r="CH33" s="3">
        <v>1978</v>
      </c>
      <c r="CI33" s="1" t="s">
        <v>171</v>
      </c>
      <c r="CJ33" s="3">
        <v>33</v>
      </c>
    </row>
    <row r="34" spans="2:88" s="3" customFormat="1" ht="6.75" customHeight="1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>
        <v>1979</v>
      </c>
      <c r="CI34" s="1" t="s">
        <v>222</v>
      </c>
      <c r="CJ34" s="3">
        <v>34</v>
      </c>
    </row>
    <row r="35" spans="2:88" s="3" customFormat="1" ht="13.5" customHeight="1" x14ac:dyDescent="0.15">
      <c r="B35" s="76" t="s">
        <v>262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8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>
        <v>1980</v>
      </c>
      <c r="CI35" s="1" t="s">
        <v>185</v>
      </c>
      <c r="CJ35" s="3">
        <v>35</v>
      </c>
    </row>
    <row r="36" spans="2:88" s="3" customFormat="1" ht="13.5" customHeight="1" x14ac:dyDescent="0.15"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1"/>
      <c r="AR36" s="110" t="s">
        <v>257</v>
      </c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>
        <v>1981</v>
      </c>
      <c r="CI36" s="1" t="s">
        <v>164</v>
      </c>
      <c r="CJ36" s="3">
        <v>36</v>
      </c>
    </row>
    <row r="37" spans="2:88" s="3" customFormat="1" ht="13.5" customHeight="1" x14ac:dyDescent="0.15">
      <c r="B37" s="315" t="s">
        <v>247</v>
      </c>
      <c r="C37" s="316"/>
      <c r="D37" s="316"/>
      <c r="E37" s="316"/>
      <c r="F37" s="316"/>
      <c r="G37" s="316"/>
      <c r="H37" s="317"/>
      <c r="I37" s="318" t="s">
        <v>210</v>
      </c>
      <c r="J37" s="316"/>
      <c r="K37" s="316"/>
      <c r="L37" s="316"/>
      <c r="M37" s="316"/>
      <c r="N37" s="317"/>
      <c r="O37" s="318" t="s">
        <v>244</v>
      </c>
      <c r="P37" s="316"/>
      <c r="Q37" s="316"/>
      <c r="R37" s="316"/>
      <c r="S37" s="316"/>
      <c r="T37" s="316"/>
      <c r="U37" s="317"/>
      <c r="V37" s="318" t="s">
        <v>217</v>
      </c>
      <c r="W37" s="316"/>
      <c r="X37" s="316"/>
      <c r="Y37" s="316"/>
      <c r="Z37" s="319"/>
      <c r="AA37" s="319"/>
      <c r="AB37" s="320"/>
      <c r="AC37" s="321" t="s">
        <v>201</v>
      </c>
      <c r="AD37" s="321"/>
      <c r="AE37" s="321"/>
      <c r="AF37" s="321"/>
      <c r="AG37" s="322" t="s">
        <v>224</v>
      </c>
      <c r="AH37" s="323"/>
      <c r="AI37" s="323"/>
      <c r="AJ37" s="323"/>
      <c r="AK37" s="323"/>
      <c r="AL37" s="323"/>
      <c r="AM37" s="323"/>
      <c r="AN37" s="323"/>
      <c r="AO37" s="323"/>
      <c r="AP37" s="324"/>
      <c r="AR37" s="94" t="s">
        <v>167</v>
      </c>
      <c r="AS37" s="94"/>
      <c r="AT37" s="94"/>
      <c r="AU37" s="94"/>
      <c r="AV37" s="94"/>
      <c r="AW37" s="94" t="s">
        <v>196</v>
      </c>
      <c r="AX37" s="94"/>
      <c r="AY37" s="94"/>
      <c r="AZ37" s="94"/>
      <c r="BA37" s="94" t="s">
        <v>155</v>
      </c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CH37" s="3">
        <v>1982</v>
      </c>
      <c r="CI37" s="1" t="s">
        <v>173</v>
      </c>
      <c r="CJ37" s="3">
        <v>37</v>
      </c>
    </row>
    <row r="38" spans="2:88" s="3" customFormat="1" ht="13.5" customHeight="1" x14ac:dyDescent="0.15">
      <c r="B38" s="325" t="str">
        <f>入力!C36</f>
        <v/>
      </c>
      <c r="C38" s="283"/>
      <c r="D38" s="283"/>
      <c r="E38" s="283"/>
      <c r="F38" s="283"/>
      <c r="G38" s="283"/>
      <c r="H38" s="284"/>
      <c r="I38" s="326" t="str">
        <f>入力!C37</f>
        <v/>
      </c>
      <c r="J38" s="327"/>
      <c r="K38" s="327"/>
      <c r="L38" s="327"/>
      <c r="M38" s="327"/>
      <c r="N38" s="328"/>
      <c r="O38" s="326" t="str">
        <f>入力!C38</f>
        <v/>
      </c>
      <c r="P38" s="327"/>
      <c r="Q38" s="327"/>
      <c r="R38" s="327"/>
      <c r="S38" s="327"/>
      <c r="T38" s="327"/>
      <c r="U38" s="328"/>
      <c r="V38" s="326" t="str">
        <f>入力!C39</f>
        <v/>
      </c>
      <c r="W38" s="327"/>
      <c r="X38" s="327"/>
      <c r="Y38" s="327"/>
      <c r="Z38" s="327"/>
      <c r="AA38" s="327"/>
      <c r="AB38" s="328"/>
      <c r="AC38" s="321" t="s">
        <v>203</v>
      </c>
      <c r="AD38" s="321"/>
      <c r="AE38" s="321"/>
      <c r="AF38" s="210"/>
      <c r="AG38" s="329" t="str">
        <f>入力!C64</f>
        <v/>
      </c>
      <c r="AH38" s="330"/>
      <c r="AI38" s="330"/>
      <c r="AJ38" s="330"/>
      <c r="AK38" s="331" t="s">
        <v>9</v>
      </c>
      <c r="AL38" s="331"/>
      <c r="AM38" s="330" t="str">
        <f>入力!C65</f>
        <v/>
      </c>
      <c r="AN38" s="267"/>
      <c r="AO38" s="267"/>
      <c r="AP38" s="270"/>
      <c r="AR38" s="107"/>
      <c r="AS38" s="107"/>
      <c r="AT38" s="107"/>
      <c r="AU38" s="107"/>
      <c r="AV38" s="107"/>
      <c r="AW38" s="107"/>
      <c r="AX38" s="107"/>
      <c r="AY38" s="107"/>
      <c r="AZ38" s="107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CH38" s="3">
        <v>1983</v>
      </c>
      <c r="CI38" s="1" t="s">
        <v>191</v>
      </c>
      <c r="CJ38" s="3">
        <v>38</v>
      </c>
    </row>
    <row r="39" spans="2:88" s="4" customFormat="1" ht="13.5" customHeight="1" x14ac:dyDescent="0.15">
      <c r="B39" s="332" t="s">
        <v>195</v>
      </c>
      <c r="C39" s="333"/>
      <c r="D39" s="333"/>
      <c r="E39" s="333"/>
      <c r="F39" s="333"/>
      <c r="G39" s="333"/>
      <c r="H39" s="334"/>
      <c r="I39" s="335" t="s">
        <v>35</v>
      </c>
      <c r="J39" s="336" t="str">
        <f>入力!C42</f>
        <v/>
      </c>
      <c r="K39" s="337"/>
      <c r="L39" s="338" t="s">
        <v>41</v>
      </c>
      <c r="M39" s="319"/>
      <c r="N39" s="320"/>
      <c r="O39" s="218" t="str">
        <f>IF(入力!B41="","",入力!B41)</f>
        <v/>
      </c>
      <c r="P39" s="219"/>
      <c r="Q39" s="219"/>
      <c r="R39" s="203" t="s">
        <v>60</v>
      </c>
      <c r="S39" s="339" t="str">
        <f>IF(入力!B42="有",1.7,IF(入力!B42="無",1,""))</f>
        <v/>
      </c>
      <c r="T39" s="339"/>
      <c r="U39" s="203" t="s">
        <v>44</v>
      </c>
      <c r="V39" s="340" t="str">
        <f>入力!C41</f>
        <v/>
      </c>
      <c r="W39" s="340"/>
      <c r="X39" s="340"/>
      <c r="Y39" s="319" t="s">
        <v>61</v>
      </c>
      <c r="Z39" s="335" t="s">
        <v>34</v>
      </c>
      <c r="AA39" s="341" t="str">
        <f>入力!C43</f>
        <v/>
      </c>
      <c r="AB39" s="342"/>
      <c r="AC39" s="321"/>
      <c r="AD39" s="321"/>
      <c r="AE39" s="321"/>
      <c r="AF39" s="210"/>
      <c r="AG39" s="326"/>
      <c r="AH39" s="327"/>
      <c r="AI39" s="327"/>
      <c r="AJ39" s="327"/>
      <c r="AK39" s="343" t="s">
        <v>55</v>
      </c>
      <c r="AL39" s="343"/>
      <c r="AM39" s="327" t="str">
        <f>入力!C66</f>
        <v/>
      </c>
      <c r="AN39" s="283"/>
      <c r="AO39" s="283"/>
      <c r="AP39" s="286"/>
      <c r="AR39" s="54" t="s">
        <v>19</v>
      </c>
      <c r="AS39" s="54"/>
      <c r="AT39" s="54"/>
      <c r="AU39" s="54"/>
      <c r="AV39" s="54"/>
      <c r="AW39" s="54" t="s">
        <v>15</v>
      </c>
      <c r="AX39" s="54"/>
      <c r="AY39" s="54" t="s">
        <v>238</v>
      </c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CH39" s="3">
        <v>1984</v>
      </c>
      <c r="CI39" s="1" t="s">
        <v>187</v>
      </c>
      <c r="CJ39" s="3">
        <v>39</v>
      </c>
    </row>
    <row r="40" spans="2:88" s="4" customFormat="1" ht="13.5" customHeight="1" x14ac:dyDescent="0.15">
      <c r="B40" s="325" t="str">
        <f>入力!C40</f>
        <v/>
      </c>
      <c r="C40" s="327"/>
      <c r="D40" s="327"/>
      <c r="E40" s="327"/>
      <c r="F40" s="327"/>
      <c r="G40" s="327"/>
      <c r="H40" s="328"/>
      <c r="I40" s="344"/>
      <c r="J40" s="337"/>
      <c r="K40" s="337"/>
      <c r="L40" s="345"/>
      <c r="M40" s="346"/>
      <c r="N40" s="347"/>
      <c r="O40" s="234"/>
      <c r="P40" s="235"/>
      <c r="Q40" s="235"/>
      <c r="R40" s="203"/>
      <c r="S40" s="339"/>
      <c r="T40" s="339"/>
      <c r="U40" s="203"/>
      <c r="V40" s="348"/>
      <c r="W40" s="348"/>
      <c r="X40" s="348"/>
      <c r="Y40" s="346"/>
      <c r="Z40" s="344"/>
      <c r="AA40" s="349"/>
      <c r="AB40" s="349"/>
      <c r="AC40" s="350" t="s">
        <v>233</v>
      </c>
      <c r="AD40" s="350"/>
      <c r="AE40" s="350"/>
      <c r="AF40" s="350"/>
      <c r="AG40" s="329" t="str">
        <f>入力!C67</f>
        <v/>
      </c>
      <c r="AH40" s="330"/>
      <c r="AI40" s="330"/>
      <c r="AJ40" s="330"/>
      <c r="AK40" s="330"/>
      <c r="AL40" s="330"/>
      <c r="AM40" s="330"/>
      <c r="AN40" s="330"/>
      <c r="AO40" s="330"/>
      <c r="AP40" s="351"/>
      <c r="AR40" s="74" t="s">
        <v>212</v>
      </c>
      <c r="AS40" s="55"/>
      <c r="AT40" s="55"/>
      <c r="AU40" s="55"/>
      <c r="AV40" s="87"/>
      <c r="AW40" s="72" t="s">
        <v>13</v>
      </c>
      <c r="AX40" s="73"/>
      <c r="AY40" s="54" t="s">
        <v>39</v>
      </c>
      <c r="AZ40" s="54"/>
      <c r="BA40" s="85"/>
      <c r="BB40" s="85"/>
      <c r="BC40" s="54" t="s">
        <v>42</v>
      </c>
      <c r="BD40" s="54"/>
      <c r="BE40" s="54" t="s">
        <v>205</v>
      </c>
      <c r="BF40" s="54"/>
      <c r="BG40" s="54"/>
      <c r="BH40" s="85"/>
      <c r="BI40" s="85"/>
      <c r="BJ40" s="85"/>
      <c r="BK40" s="54" t="s">
        <v>42</v>
      </c>
      <c r="BL40" s="54"/>
      <c r="CH40" s="3">
        <v>1985</v>
      </c>
      <c r="CI40" s="1" t="s">
        <v>181</v>
      </c>
      <c r="CJ40" s="3">
        <v>40</v>
      </c>
    </row>
    <row r="41" spans="2:88" s="4" customFormat="1" ht="13.5" customHeight="1" x14ac:dyDescent="0.15">
      <c r="B41" s="352" t="s">
        <v>19</v>
      </c>
      <c r="C41" s="321"/>
      <c r="D41" s="321"/>
      <c r="E41" s="321"/>
      <c r="F41" s="321"/>
      <c r="G41" s="321" t="s">
        <v>15</v>
      </c>
      <c r="H41" s="321"/>
      <c r="I41" s="353" t="s">
        <v>224</v>
      </c>
      <c r="J41" s="354"/>
      <c r="K41" s="354"/>
      <c r="L41" s="354"/>
      <c r="M41" s="354"/>
      <c r="N41" s="354"/>
      <c r="O41" s="354"/>
      <c r="P41" s="355"/>
      <c r="Q41" s="210" t="s">
        <v>28</v>
      </c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8"/>
      <c r="AC41" s="356"/>
      <c r="AD41" s="350"/>
      <c r="AE41" s="350"/>
      <c r="AF41" s="350"/>
      <c r="AG41" s="326"/>
      <c r="AH41" s="327"/>
      <c r="AI41" s="327"/>
      <c r="AJ41" s="327"/>
      <c r="AK41" s="327"/>
      <c r="AL41" s="327"/>
      <c r="AM41" s="327"/>
      <c r="AN41" s="327"/>
      <c r="AO41" s="327"/>
      <c r="AP41" s="357"/>
      <c r="AR41" s="55"/>
      <c r="AS41" s="55"/>
      <c r="AT41" s="55"/>
      <c r="AU41" s="55"/>
      <c r="AV41" s="87"/>
      <c r="AW41" s="73"/>
      <c r="AX41" s="73"/>
      <c r="AY41" s="54"/>
      <c r="AZ41" s="54"/>
      <c r="BA41" s="85"/>
      <c r="BB41" s="85"/>
      <c r="BC41" s="54"/>
      <c r="BD41" s="54"/>
      <c r="BE41" s="54"/>
      <c r="BF41" s="54"/>
      <c r="BG41" s="54"/>
      <c r="BH41" s="85"/>
      <c r="BI41" s="85"/>
      <c r="BJ41" s="85"/>
      <c r="BK41" s="54"/>
      <c r="BL41" s="54"/>
      <c r="CH41" s="3">
        <v>1986</v>
      </c>
      <c r="CI41" s="1" t="s">
        <v>172</v>
      </c>
      <c r="CJ41" s="3">
        <v>41</v>
      </c>
    </row>
    <row r="42" spans="2:88" s="4" customFormat="1" ht="13.5" customHeight="1" x14ac:dyDescent="0.15">
      <c r="B42" s="352" t="s">
        <v>87</v>
      </c>
      <c r="C42" s="321"/>
      <c r="D42" s="321"/>
      <c r="E42" s="321"/>
      <c r="F42" s="321"/>
      <c r="G42" s="336" t="str">
        <f>IF(K42="","無","有")</f>
        <v>無</v>
      </c>
      <c r="H42" s="358"/>
      <c r="I42" s="359" t="s">
        <v>18</v>
      </c>
      <c r="J42" s="360"/>
      <c r="K42" s="361" t="str">
        <f>入力!C44</f>
        <v/>
      </c>
      <c r="L42" s="361"/>
      <c r="M42" s="361"/>
      <c r="N42" s="361"/>
      <c r="O42" s="361"/>
      <c r="P42" s="362"/>
      <c r="Q42" s="359" t="s">
        <v>18</v>
      </c>
      <c r="R42" s="360"/>
      <c r="S42" s="361" t="str">
        <f>入力!C46</f>
        <v/>
      </c>
      <c r="T42" s="363"/>
      <c r="U42" s="363"/>
      <c r="V42" s="363"/>
      <c r="W42" s="363"/>
      <c r="X42" s="363"/>
      <c r="Y42" s="363"/>
      <c r="Z42" s="363"/>
      <c r="AA42" s="363"/>
      <c r="AB42" s="364"/>
      <c r="AC42" s="336" t="s">
        <v>159</v>
      </c>
      <c r="AD42" s="336"/>
      <c r="AE42" s="336"/>
      <c r="AF42" s="336"/>
      <c r="AG42" s="329" t="str">
        <f>入力!C68</f>
        <v/>
      </c>
      <c r="AH42" s="330"/>
      <c r="AI42" s="330"/>
      <c r="AJ42" s="330"/>
      <c r="AK42" s="330"/>
      <c r="AL42" s="330"/>
      <c r="AM42" s="330"/>
      <c r="AN42" s="330"/>
      <c r="AO42" s="330"/>
      <c r="AP42" s="351"/>
      <c r="AR42" s="55" t="s">
        <v>101</v>
      </c>
      <c r="AS42" s="55"/>
      <c r="AT42" s="55"/>
      <c r="AU42" s="87"/>
      <c r="AV42" s="87"/>
      <c r="AW42" s="72" t="s">
        <v>13</v>
      </c>
      <c r="AX42" s="73"/>
      <c r="AY42" s="90" t="s">
        <v>158</v>
      </c>
      <c r="AZ42" s="90"/>
      <c r="BA42" s="90"/>
      <c r="BB42" s="90"/>
      <c r="BC42" s="90"/>
      <c r="BD42" s="90"/>
      <c r="BE42" s="87" t="s">
        <v>194</v>
      </c>
      <c r="BF42" s="87"/>
      <c r="BG42" s="87"/>
      <c r="BH42" s="87"/>
      <c r="BI42" s="87"/>
      <c r="BJ42" s="85" t="s">
        <v>13</v>
      </c>
      <c r="BK42" s="85"/>
      <c r="BL42" s="85"/>
      <c r="CH42" s="3">
        <v>1987</v>
      </c>
      <c r="CI42" s="1" t="s">
        <v>189</v>
      </c>
      <c r="CJ42" s="3">
        <v>42</v>
      </c>
    </row>
    <row r="43" spans="2:88" s="3" customFormat="1" ht="13.5" customHeight="1" x14ac:dyDescent="0.15">
      <c r="B43" s="352"/>
      <c r="C43" s="321"/>
      <c r="D43" s="321"/>
      <c r="E43" s="321"/>
      <c r="F43" s="321"/>
      <c r="G43" s="337"/>
      <c r="H43" s="358"/>
      <c r="I43" s="359" t="s">
        <v>51</v>
      </c>
      <c r="J43" s="360"/>
      <c r="K43" s="361" t="str">
        <f>入力!C45</f>
        <v/>
      </c>
      <c r="L43" s="361"/>
      <c r="M43" s="361"/>
      <c r="N43" s="361"/>
      <c r="O43" s="361"/>
      <c r="P43" s="362"/>
      <c r="Q43" s="359" t="s">
        <v>51</v>
      </c>
      <c r="R43" s="360"/>
      <c r="S43" s="361" t="str">
        <f>入力!C47</f>
        <v/>
      </c>
      <c r="T43" s="363"/>
      <c r="U43" s="363"/>
      <c r="V43" s="363"/>
      <c r="W43" s="363"/>
      <c r="X43" s="363"/>
      <c r="Y43" s="363"/>
      <c r="Z43" s="363"/>
      <c r="AA43" s="363"/>
      <c r="AB43" s="364"/>
      <c r="AC43" s="336"/>
      <c r="AD43" s="336"/>
      <c r="AE43" s="336"/>
      <c r="AF43" s="336"/>
      <c r="AG43" s="326"/>
      <c r="AH43" s="327"/>
      <c r="AI43" s="327"/>
      <c r="AJ43" s="327"/>
      <c r="AK43" s="327"/>
      <c r="AL43" s="327"/>
      <c r="AM43" s="327"/>
      <c r="AN43" s="327"/>
      <c r="AO43" s="327"/>
      <c r="AP43" s="357"/>
      <c r="AR43" s="87"/>
      <c r="AS43" s="87"/>
      <c r="AT43" s="87"/>
      <c r="AU43" s="87"/>
      <c r="AV43" s="87"/>
      <c r="AW43" s="73"/>
      <c r="AX43" s="73"/>
      <c r="AY43" s="87" t="s">
        <v>32</v>
      </c>
      <c r="AZ43" s="87"/>
      <c r="BA43" s="89"/>
      <c r="BB43" s="89"/>
      <c r="BC43" s="89"/>
      <c r="BD43" s="89"/>
      <c r="BE43" s="89"/>
      <c r="BF43" s="89"/>
      <c r="BG43" s="89"/>
      <c r="BH43" s="87" t="s">
        <v>45</v>
      </c>
      <c r="BI43" s="87"/>
      <c r="BJ43" s="85"/>
      <c r="BK43" s="85"/>
      <c r="BL43" s="9" t="s">
        <v>49</v>
      </c>
      <c r="CH43" s="3">
        <v>1988</v>
      </c>
      <c r="CI43" s="1" t="s">
        <v>188</v>
      </c>
      <c r="CJ43" s="3">
        <v>43</v>
      </c>
    </row>
    <row r="44" spans="2:88" s="3" customFormat="1" ht="13.5" customHeight="1" x14ac:dyDescent="0.15">
      <c r="B44" s="352" t="s">
        <v>111</v>
      </c>
      <c r="C44" s="321"/>
      <c r="D44" s="321"/>
      <c r="E44" s="321"/>
      <c r="F44" s="321"/>
      <c r="G44" s="336" t="str">
        <f>IF(K44="","無","有")</f>
        <v>無</v>
      </c>
      <c r="H44" s="358"/>
      <c r="I44" s="359" t="s">
        <v>18</v>
      </c>
      <c r="J44" s="360"/>
      <c r="K44" s="361" t="str">
        <f>入力!C48</f>
        <v/>
      </c>
      <c r="L44" s="361"/>
      <c r="M44" s="361"/>
      <c r="N44" s="361"/>
      <c r="O44" s="361"/>
      <c r="P44" s="362"/>
      <c r="Q44" s="359" t="s">
        <v>18</v>
      </c>
      <c r="R44" s="360"/>
      <c r="S44" s="361" t="str">
        <f>入力!C50</f>
        <v/>
      </c>
      <c r="T44" s="363"/>
      <c r="U44" s="363"/>
      <c r="V44" s="363"/>
      <c r="W44" s="363"/>
      <c r="X44" s="363"/>
      <c r="Y44" s="363"/>
      <c r="Z44" s="363"/>
      <c r="AA44" s="363"/>
      <c r="AB44" s="364"/>
      <c r="AC44" s="336" t="s">
        <v>240</v>
      </c>
      <c r="AD44" s="265"/>
      <c r="AE44" s="265"/>
      <c r="AF44" s="265"/>
      <c r="AG44" s="329" t="str">
        <f>入力!C69</f>
        <v/>
      </c>
      <c r="AH44" s="330"/>
      <c r="AI44" s="330"/>
      <c r="AJ44" s="330"/>
      <c r="AK44" s="330"/>
      <c r="AL44" s="330"/>
      <c r="AM44" s="330"/>
      <c r="AN44" s="330"/>
      <c r="AO44" s="330"/>
      <c r="AP44" s="351"/>
      <c r="AR44" s="74" t="s">
        <v>245</v>
      </c>
      <c r="AS44" s="55"/>
      <c r="AT44" s="55"/>
      <c r="AU44" s="55"/>
      <c r="AV44" s="87"/>
      <c r="AW44" s="72" t="s">
        <v>13</v>
      </c>
      <c r="AX44" s="73"/>
      <c r="AY44" s="73" t="s">
        <v>152</v>
      </c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CH44" s="3">
        <v>1989</v>
      </c>
      <c r="CI44" s="1" t="s">
        <v>170</v>
      </c>
      <c r="CJ44" s="3">
        <v>44</v>
      </c>
    </row>
    <row r="45" spans="2:88" s="3" customFormat="1" ht="13.5" customHeight="1" x14ac:dyDescent="0.15">
      <c r="B45" s="352"/>
      <c r="C45" s="321"/>
      <c r="D45" s="321"/>
      <c r="E45" s="321"/>
      <c r="F45" s="321"/>
      <c r="G45" s="337"/>
      <c r="H45" s="358"/>
      <c r="I45" s="359" t="s">
        <v>51</v>
      </c>
      <c r="J45" s="360"/>
      <c r="K45" s="361" t="str">
        <f>入力!C49</f>
        <v/>
      </c>
      <c r="L45" s="361"/>
      <c r="M45" s="361"/>
      <c r="N45" s="361"/>
      <c r="O45" s="361"/>
      <c r="P45" s="362"/>
      <c r="Q45" s="359" t="s">
        <v>51</v>
      </c>
      <c r="R45" s="360"/>
      <c r="S45" s="361" t="str">
        <f>入力!C51</f>
        <v/>
      </c>
      <c r="T45" s="363"/>
      <c r="U45" s="363"/>
      <c r="V45" s="363"/>
      <c r="W45" s="363"/>
      <c r="X45" s="363"/>
      <c r="Y45" s="363"/>
      <c r="Z45" s="363"/>
      <c r="AA45" s="363"/>
      <c r="AB45" s="364"/>
      <c r="AC45" s="265"/>
      <c r="AD45" s="265"/>
      <c r="AE45" s="265"/>
      <c r="AF45" s="265"/>
      <c r="AG45" s="326"/>
      <c r="AH45" s="327"/>
      <c r="AI45" s="327"/>
      <c r="AJ45" s="327"/>
      <c r="AK45" s="327"/>
      <c r="AL45" s="327"/>
      <c r="AM45" s="327"/>
      <c r="AN45" s="327"/>
      <c r="AO45" s="327"/>
      <c r="AP45" s="357"/>
      <c r="AR45" s="55"/>
      <c r="AS45" s="55"/>
      <c r="AT45" s="55"/>
      <c r="AU45" s="55"/>
      <c r="AV45" s="87"/>
      <c r="AW45" s="73"/>
      <c r="AX45" s="73"/>
      <c r="AY45" s="87" t="s">
        <v>32</v>
      </c>
      <c r="AZ45" s="91"/>
      <c r="BA45" s="88"/>
      <c r="BB45" s="88"/>
      <c r="BC45" s="88"/>
      <c r="BD45" s="88"/>
      <c r="BE45" s="88"/>
      <c r="BF45" s="88"/>
      <c r="BG45" s="88"/>
      <c r="BH45" s="87" t="s">
        <v>45</v>
      </c>
      <c r="BI45" s="87"/>
      <c r="BJ45" s="88"/>
      <c r="BK45" s="88"/>
      <c r="BL45" s="9" t="s">
        <v>49</v>
      </c>
      <c r="CH45" s="3">
        <v>1989</v>
      </c>
      <c r="CI45" s="1" t="s">
        <v>12</v>
      </c>
      <c r="CJ45" s="2">
        <v>45</v>
      </c>
    </row>
    <row r="46" spans="2:88" s="3" customFormat="1" ht="13.5" customHeight="1" x14ac:dyDescent="0.15">
      <c r="B46" s="352" t="s">
        <v>76</v>
      </c>
      <c r="C46" s="321"/>
      <c r="D46" s="321"/>
      <c r="E46" s="321"/>
      <c r="F46" s="321"/>
      <c r="G46" s="336" t="str">
        <f>IF(K46="","無","有")</f>
        <v>無</v>
      </c>
      <c r="H46" s="358"/>
      <c r="I46" s="359" t="s">
        <v>18</v>
      </c>
      <c r="J46" s="360"/>
      <c r="K46" s="361" t="str">
        <f>入力!C52</f>
        <v/>
      </c>
      <c r="L46" s="361"/>
      <c r="M46" s="361"/>
      <c r="N46" s="361"/>
      <c r="O46" s="361"/>
      <c r="P46" s="361"/>
      <c r="Q46" s="361"/>
      <c r="R46" s="362"/>
      <c r="S46" s="359" t="s">
        <v>18</v>
      </c>
      <c r="T46" s="360"/>
      <c r="U46" s="361" t="str">
        <f>入力!C54</f>
        <v/>
      </c>
      <c r="V46" s="363"/>
      <c r="W46" s="363"/>
      <c r="X46" s="363"/>
      <c r="Y46" s="363"/>
      <c r="Z46" s="363"/>
      <c r="AA46" s="363"/>
      <c r="AB46" s="364"/>
      <c r="AC46" s="318" t="s">
        <v>259</v>
      </c>
      <c r="AD46" s="316"/>
      <c r="AE46" s="316"/>
      <c r="AF46" s="316"/>
      <c r="AG46" s="316"/>
      <c r="AH46" s="316"/>
      <c r="AI46" s="316"/>
      <c r="AJ46" s="316"/>
      <c r="AK46" s="316"/>
      <c r="AL46" s="316"/>
      <c r="AM46" s="316"/>
      <c r="AN46" s="316"/>
      <c r="AO46" s="316"/>
      <c r="AP46" s="365"/>
      <c r="AR46" s="16"/>
      <c r="AS46" s="16"/>
      <c r="AT46" s="16"/>
      <c r="AU46" s="16"/>
      <c r="AV46" s="9"/>
      <c r="AW46" s="17"/>
      <c r="AX46" s="17"/>
      <c r="AY46" s="9"/>
      <c r="AZ46" s="19"/>
      <c r="BA46" s="18"/>
      <c r="BB46" s="18"/>
      <c r="BC46" s="18"/>
      <c r="BD46" s="18"/>
      <c r="BE46" s="18"/>
      <c r="BF46" s="18"/>
      <c r="BG46" s="18"/>
      <c r="BH46" s="9"/>
      <c r="BI46" s="9"/>
      <c r="BJ46" s="18"/>
      <c r="BK46" s="18"/>
      <c r="BL46" s="9"/>
      <c r="CH46" s="3">
        <v>1990</v>
      </c>
      <c r="CI46" s="1" t="s">
        <v>46</v>
      </c>
      <c r="CJ46" s="2">
        <v>46</v>
      </c>
    </row>
    <row r="47" spans="2:88" s="3" customFormat="1" ht="13.5" customHeight="1" x14ac:dyDescent="0.15">
      <c r="B47" s="352"/>
      <c r="C47" s="321"/>
      <c r="D47" s="321"/>
      <c r="E47" s="321"/>
      <c r="F47" s="321"/>
      <c r="G47" s="337"/>
      <c r="H47" s="358"/>
      <c r="I47" s="280" t="s">
        <v>51</v>
      </c>
      <c r="J47" s="205"/>
      <c r="K47" s="327" t="str">
        <f>入力!C53</f>
        <v/>
      </c>
      <c r="L47" s="327"/>
      <c r="M47" s="327"/>
      <c r="N47" s="327"/>
      <c r="O47" s="327"/>
      <c r="P47" s="327"/>
      <c r="Q47" s="327"/>
      <c r="R47" s="328"/>
      <c r="S47" s="359" t="s">
        <v>51</v>
      </c>
      <c r="T47" s="360"/>
      <c r="U47" s="361" t="str">
        <f>入力!C55</f>
        <v/>
      </c>
      <c r="V47" s="363"/>
      <c r="W47" s="363"/>
      <c r="X47" s="363"/>
      <c r="Y47" s="363"/>
      <c r="Z47" s="363"/>
      <c r="AA47" s="363"/>
      <c r="AB47" s="364"/>
      <c r="AC47" s="366" t="str">
        <f>入力!C70</f>
        <v/>
      </c>
      <c r="AD47" s="367"/>
      <c r="AE47" s="367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8"/>
      <c r="AR47" s="16"/>
      <c r="AS47" s="16"/>
      <c r="AT47" s="16"/>
      <c r="AU47" s="16"/>
      <c r="AV47" s="9"/>
      <c r="AW47" s="17"/>
      <c r="AX47" s="17"/>
      <c r="AY47" s="9"/>
      <c r="AZ47" s="19"/>
      <c r="BA47" s="18"/>
      <c r="BB47" s="18"/>
      <c r="BC47" s="18"/>
      <c r="BD47" s="18"/>
      <c r="BE47" s="18"/>
      <c r="BF47" s="18"/>
      <c r="BG47" s="18"/>
      <c r="BH47" s="9"/>
      <c r="BI47" s="9"/>
      <c r="BJ47" s="18"/>
      <c r="BK47" s="18"/>
      <c r="BL47" s="9"/>
      <c r="CH47" s="3">
        <v>1991</v>
      </c>
      <c r="CI47" s="1" t="s">
        <v>36</v>
      </c>
      <c r="CJ47" s="2">
        <v>47</v>
      </c>
    </row>
    <row r="48" spans="2:88" ht="13.5" customHeight="1" x14ac:dyDescent="0.15">
      <c r="B48" s="352" t="s">
        <v>148</v>
      </c>
      <c r="C48" s="321"/>
      <c r="D48" s="321"/>
      <c r="E48" s="321"/>
      <c r="F48" s="321"/>
      <c r="G48" s="336" t="str">
        <f>IF(I48="","無","有")</f>
        <v>無</v>
      </c>
      <c r="H48" s="358"/>
      <c r="I48" s="329" t="str">
        <f>入力!C56</f>
        <v/>
      </c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54"/>
      <c r="U48" s="354"/>
      <c r="V48" s="354"/>
      <c r="W48" s="354"/>
      <c r="X48" s="354"/>
      <c r="Y48" s="369"/>
      <c r="Z48" s="369"/>
      <c r="AA48" s="369"/>
      <c r="AB48" s="370"/>
      <c r="AC48" s="371"/>
      <c r="AD48" s="367"/>
      <c r="AE48" s="367"/>
      <c r="AF48" s="367"/>
      <c r="AG48" s="367"/>
      <c r="AH48" s="367"/>
      <c r="AI48" s="367"/>
      <c r="AJ48" s="367"/>
      <c r="AK48" s="367"/>
      <c r="AL48" s="367"/>
      <c r="AM48" s="367"/>
      <c r="AN48" s="367"/>
      <c r="AO48" s="367"/>
      <c r="AP48" s="368"/>
      <c r="AR48" s="74" t="s">
        <v>73</v>
      </c>
      <c r="AS48" s="74"/>
      <c r="AT48" s="74"/>
      <c r="AU48" s="74"/>
      <c r="AV48" s="74"/>
      <c r="AW48" s="72" t="s">
        <v>13</v>
      </c>
      <c r="AX48" s="73"/>
      <c r="AY48" s="90" t="s">
        <v>68</v>
      </c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CH48" s="3">
        <v>1992</v>
      </c>
      <c r="CI48" s="1" t="s">
        <v>3</v>
      </c>
      <c r="CJ48" s="2">
        <v>48</v>
      </c>
    </row>
    <row r="49" spans="2:90" ht="13.5" customHeight="1" x14ac:dyDescent="0.15">
      <c r="B49" s="352"/>
      <c r="C49" s="321"/>
      <c r="D49" s="321"/>
      <c r="E49" s="321"/>
      <c r="F49" s="321"/>
      <c r="G49" s="337"/>
      <c r="H49" s="358"/>
      <c r="I49" s="326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72" t="s">
        <v>197</v>
      </c>
      <c r="U49" s="372"/>
      <c r="V49" s="372"/>
      <c r="W49" s="373" t="str">
        <f>入力!C57</f>
        <v/>
      </c>
      <c r="X49" s="373"/>
      <c r="Y49" s="373"/>
      <c r="Z49" s="373"/>
      <c r="AA49" s="372" t="s">
        <v>42</v>
      </c>
      <c r="AB49" s="374"/>
      <c r="AC49" s="371"/>
      <c r="AD49" s="367"/>
      <c r="AE49" s="367"/>
      <c r="AF49" s="367"/>
      <c r="AG49" s="367"/>
      <c r="AH49" s="367"/>
      <c r="AI49" s="367"/>
      <c r="AJ49" s="367"/>
      <c r="AK49" s="367"/>
      <c r="AL49" s="367"/>
      <c r="AM49" s="367"/>
      <c r="AN49" s="367"/>
      <c r="AO49" s="367"/>
      <c r="AP49" s="368"/>
      <c r="AR49" s="74"/>
      <c r="AS49" s="74"/>
      <c r="AT49" s="74"/>
      <c r="AU49" s="74"/>
      <c r="AV49" s="74"/>
      <c r="AW49" s="73"/>
      <c r="AX49" s="73"/>
      <c r="AY49" s="87" t="s">
        <v>147</v>
      </c>
      <c r="AZ49" s="87"/>
      <c r="BA49" s="87"/>
      <c r="BB49" s="87"/>
      <c r="BC49" s="73" t="s">
        <v>268</v>
      </c>
      <c r="BD49" s="73"/>
      <c r="BE49" s="73"/>
      <c r="BF49" s="73"/>
      <c r="BG49" s="73"/>
      <c r="BH49" s="73"/>
      <c r="BI49" s="73"/>
      <c r="BJ49" s="73"/>
      <c r="BK49" s="73"/>
      <c r="BL49" s="73"/>
      <c r="CH49" s="3">
        <v>1993</v>
      </c>
      <c r="CI49" s="1" t="s">
        <v>4</v>
      </c>
      <c r="CJ49" s="2">
        <v>49</v>
      </c>
    </row>
    <row r="50" spans="2:90" ht="13.5" customHeight="1" x14ac:dyDescent="0.15">
      <c r="B50" s="352" t="s">
        <v>20</v>
      </c>
      <c r="C50" s="321"/>
      <c r="D50" s="321"/>
      <c r="E50" s="321"/>
      <c r="F50" s="321"/>
      <c r="G50" s="336" t="str">
        <f>IF(I50="","無","有")</f>
        <v>無</v>
      </c>
      <c r="H50" s="358"/>
      <c r="I50" s="329" t="str">
        <f>入力!C58</f>
        <v/>
      </c>
      <c r="J50" s="267"/>
      <c r="K50" s="267"/>
      <c r="L50" s="267"/>
      <c r="M50" s="267"/>
      <c r="N50" s="268"/>
      <c r="O50" s="321" t="s">
        <v>83</v>
      </c>
      <c r="P50" s="321"/>
      <c r="Q50" s="321"/>
      <c r="R50" s="321"/>
      <c r="S50" s="321"/>
      <c r="T50" s="336" t="str">
        <f>IF(V50="","無","有")</f>
        <v>無</v>
      </c>
      <c r="U50" s="337"/>
      <c r="V50" s="329" t="str">
        <f>入力!C59</f>
        <v/>
      </c>
      <c r="W50" s="267"/>
      <c r="X50" s="267"/>
      <c r="Y50" s="267"/>
      <c r="Z50" s="267"/>
      <c r="AA50" s="267"/>
      <c r="AB50" s="268"/>
      <c r="AC50" s="371"/>
      <c r="AD50" s="367"/>
      <c r="AE50" s="367"/>
      <c r="AF50" s="367"/>
      <c r="AG50" s="367"/>
      <c r="AH50" s="367"/>
      <c r="AI50" s="367"/>
      <c r="AJ50" s="367"/>
      <c r="AK50" s="367"/>
      <c r="AL50" s="367"/>
      <c r="AM50" s="367"/>
      <c r="AN50" s="367"/>
      <c r="AO50" s="367"/>
      <c r="AP50" s="368"/>
      <c r="AR50" s="74" t="s">
        <v>208</v>
      </c>
      <c r="AS50" s="74"/>
      <c r="AT50" s="74"/>
      <c r="AU50" s="74"/>
      <c r="AV50" s="74"/>
      <c r="AW50" s="72" t="s">
        <v>13</v>
      </c>
      <c r="AX50" s="73"/>
      <c r="AY50" s="73"/>
      <c r="AZ50" s="73"/>
      <c r="BA50" s="73"/>
      <c r="BB50" s="73"/>
      <c r="BC50" s="73"/>
      <c r="BD50" s="73"/>
      <c r="BE50" s="87" t="s">
        <v>32</v>
      </c>
      <c r="BF50" s="87"/>
      <c r="BG50" s="89"/>
      <c r="BH50" s="89"/>
      <c r="BI50" s="89"/>
      <c r="BJ50" s="89"/>
      <c r="BK50" s="89"/>
      <c r="BL50" s="89"/>
      <c r="CH50" s="3">
        <v>1994</v>
      </c>
      <c r="CI50" s="1" t="s">
        <v>30</v>
      </c>
      <c r="CJ50" s="2">
        <v>50</v>
      </c>
    </row>
    <row r="51" spans="2:90" x14ac:dyDescent="0.15">
      <c r="B51" s="352"/>
      <c r="C51" s="321"/>
      <c r="D51" s="321"/>
      <c r="E51" s="321"/>
      <c r="F51" s="321"/>
      <c r="G51" s="337"/>
      <c r="H51" s="358"/>
      <c r="I51" s="282"/>
      <c r="J51" s="283"/>
      <c r="K51" s="283"/>
      <c r="L51" s="283"/>
      <c r="M51" s="283"/>
      <c r="N51" s="284"/>
      <c r="O51" s="321"/>
      <c r="P51" s="321"/>
      <c r="Q51" s="321"/>
      <c r="R51" s="321"/>
      <c r="S51" s="321"/>
      <c r="T51" s="337"/>
      <c r="U51" s="337"/>
      <c r="V51" s="282"/>
      <c r="W51" s="283"/>
      <c r="X51" s="283"/>
      <c r="Y51" s="283"/>
      <c r="Z51" s="283"/>
      <c r="AA51" s="283"/>
      <c r="AB51" s="284"/>
      <c r="AC51" s="371"/>
      <c r="AD51" s="367"/>
      <c r="AE51" s="367"/>
      <c r="AF51" s="367"/>
      <c r="AG51" s="367"/>
      <c r="AH51" s="367"/>
      <c r="AI51" s="367"/>
      <c r="AJ51" s="367"/>
      <c r="AK51" s="367"/>
      <c r="AL51" s="367"/>
      <c r="AM51" s="367"/>
      <c r="AN51" s="367"/>
      <c r="AO51" s="367"/>
      <c r="AP51" s="368"/>
      <c r="AR51" s="74"/>
      <c r="AS51" s="74"/>
      <c r="AT51" s="74"/>
      <c r="AU51" s="74"/>
      <c r="AV51" s="74"/>
      <c r="AW51" s="73"/>
      <c r="AX51" s="73"/>
      <c r="AY51" s="85" t="s">
        <v>206</v>
      </c>
      <c r="AZ51" s="92"/>
      <c r="BA51" s="92"/>
      <c r="BB51" s="85" t="s">
        <v>146</v>
      </c>
      <c r="BC51" s="92"/>
      <c r="BD51" s="92"/>
      <c r="BE51" s="85" t="s">
        <v>227</v>
      </c>
      <c r="BF51" s="92"/>
      <c r="BG51" s="92"/>
      <c r="BH51" s="92"/>
      <c r="BI51" s="85" t="s">
        <v>75</v>
      </c>
      <c r="BJ51" s="92"/>
      <c r="BK51" s="92"/>
      <c r="BL51" s="92"/>
      <c r="CH51" s="3">
        <v>1995</v>
      </c>
      <c r="CI51" s="1" t="s">
        <v>40</v>
      </c>
      <c r="CJ51" s="2">
        <v>51</v>
      </c>
    </row>
    <row r="52" spans="2:90" ht="13.5" customHeight="1" x14ac:dyDescent="0.15">
      <c r="B52" s="352" t="s">
        <v>106</v>
      </c>
      <c r="C52" s="321"/>
      <c r="D52" s="321"/>
      <c r="E52" s="321"/>
      <c r="F52" s="321"/>
      <c r="G52" s="336" t="str">
        <f>IF(I52="","無","有")</f>
        <v>無</v>
      </c>
      <c r="H52" s="358"/>
      <c r="I52" s="329" t="str">
        <f>入力!C63</f>
        <v/>
      </c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8"/>
      <c r="AC52" s="371"/>
      <c r="AD52" s="367"/>
      <c r="AE52" s="367"/>
      <c r="AF52" s="367"/>
      <c r="AG52" s="367"/>
      <c r="AH52" s="367"/>
      <c r="AI52" s="367"/>
      <c r="AJ52" s="367"/>
      <c r="AK52" s="367"/>
      <c r="AL52" s="367"/>
      <c r="AM52" s="367"/>
      <c r="AN52" s="367"/>
      <c r="AO52" s="367"/>
      <c r="AP52" s="368"/>
      <c r="AR52" s="55" t="s">
        <v>211</v>
      </c>
      <c r="AS52" s="55"/>
      <c r="AT52" s="55"/>
      <c r="AU52" s="55"/>
      <c r="AV52" s="55"/>
      <c r="AW52" s="72" t="s">
        <v>13</v>
      </c>
      <c r="AX52" s="73"/>
      <c r="AY52" s="73" t="s">
        <v>270</v>
      </c>
      <c r="AZ52" s="73"/>
      <c r="BA52" s="73"/>
      <c r="BB52" s="73"/>
      <c r="BC52" s="73"/>
      <c r="BD52" s="73"/>
      <c r="BE52" s="87" t="s">
        <v>32</v>
      </c>
      <c r="BF52" s="87"/>
      <c r="BG52" s="89"/>
      <c r="BH52" s="89"/>
      <c r="BI52" s="89"/>
      <c r="BJ52" s="89"/>
      <c r="BK52" s="89"/>
      <c r="BL52" s="89"/>
      <c r="CH52" s="3">
        <v>1996</v>
      </c>
      <c r="CI52" s="1" t="s">
        <v>11</v>
      </c>
      <c r="CJ52" s="2">
        <v>52</v>
      </c>
    </row>
    <row r="53" spans="2:90" ht="13.5" customHeight="1" x14ac:dyDescent="0.15">
      <c r="B53" s="352"/>
      <c r="C53" s="321"/>
      <c r="D53" s="321"/>
      <c r="E53" s="321"/>
      <c r="F53" s="321"/>
      <c r="G53" s="337"/>
      <c r="H53" s="358"/>
      <c r="I53" s="282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4"/>
      <c r="AC53" s="371"/>
      <c r="AD53" s="367"/>
      <c r="AE53" s="367"/>
      <c r="AF53" s="367"/>
      <c r="AG53" s="367"/>
      <c r="AH53" s="367"/>
      <c r="AI53" s="367"/>
      <c r="AJ53" s="367"/>
      <c r="AK53" s="367"/>
      <c r="AL53" s="367"/>
      <c r="AM53" s="367"/>
      <c r="AN53" s="367"/>
      <c r="AO53" s="367"/>
      <c r="AP53" s="368"/>
      <c r="AR53" s="55"/>
      <c r="AS53" s="55"/>
      <c r="AT53" s="55"/>
      <c r="AU53" s="55"/>
      <c r="AV53" s="55"/>
      <c r="AW53" s="73"/>
      <c r="AX53" s="73"/>
      <c r="AY53" s="85" t="s">
        <v>89</v>
      </c>
      <c r="AZ53" s="86"/>
      <c r="BA53" s="86"/>
      <c r="BB53" s="86"/>
      <c r="BC53" s="85" t="s">
        <v>80</v>
      </c>
      <c r="BD53" s="86"/>
      <c r="BE53" s="86"/>
      <c r="BF53" s="86"/>
      <c r="BG53" s="86"/>
      <c r="BH53" s="85" t="s">
        <v>252</v>
      </c>
      <c r="BI53" s="86"/>
      <c r="BJ53" s="86"/>
      <c r="BK53" s="86"/>
      <c r="BL53" s="86"/>
      <c r="CH53" s="3">
        <v>1997</v>
      </c>
      <c r="CI53" s="1" t="s">
        <v>22</v>
      </c>
      <c r="CJ53" s="2">
        <v>53</v>
      </c>
    </row>
    <row r="54" spans="2:90" ht="13.5" customHeight="1" x14ac:dyDescent="0.15">
      <c r="B54" s="352" t="s">
        <v>225</v>
      </c>
      <c r="C54" s="321"/>
      <c r="D54" s="321"/>
      <c r="E54" s="321"/>
      <c r="F54" s="321"/>
      <c r="G54" s="336" t="str">
        <f>IF(I54="","無","有")</f>
        <v>無</v>
      </c>
      <c r="H54" s="358"/>
      <c r="I54" s="329" t="str">
        <f>入力!C60</f>
        <v/>
      </c>
      <c r="J54" s="330"/>
      <c r="K54" s="330"/>
      <c r="L54" s="330"/>
      <c r="M54" s="330"/>
      <c r="N54" s="330"/>
      <c r="O54" s="330"/>
      <c r="P54" s="330"/>
      <c r="Q54" s="330"/>
      <c r="R54" s="330"/>
      <c r="S54" s="330"/>
      <c r="T54" s="330"/>
      <c r="U54" s="330"/>
      <c r="V54" s="330"/>
      <c r="W54" s="330"/>
      <c r="X54" s="375"/>
      <c r="Y54" s="375"/>
      <c r="Z54" s="369"/>
      <c r="AA54" s="369"/>
      <c r="AB54" s="370"/>
      <c r="AC54" s="371"/>
      <c r="AD54" s="367"/>
      <c r="AE54" s="367"/>
      <c r="AF54" s="367"/>
      <c r="AG54" s="367"/>
      <c r="AH54" s="367"/>
      <c r="AI54" s="367"/>
      <c r="AJ54" s="367"/>
      <c r="AK54" s="367"/>
      <c r="AL54" s="367"/>
      <c r="AM54" s="367"/>
      <c r="AN54" s="367"/>
      <c r="AO54" s="367"/>
      <c r="AP54" s="368"/>
      <c r="AR54" s="74" t="s">
        <v>253</v>
      </c>
      <c r="AS54" s="74"/>
      <c r="AT54" s="74"/>
      <c r="AU54" s="74"/>
      <c r="AV54" s="75"/>
      <c r="AW54" s="72" t="s">
        <v>13</v>
      </c>
      <c r="AX54" s="73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CH54" s="3">
        <v>1998</v>
      </c>
      <c r="CI54" s="1" t="s">
        <v>166</v>
      </c>
      <c r="CJ54" s="2">
        <v>54</v>
      </c>
    </row>
    <row r="55" spans="2:90" ht="13.5" customHeight="1" x14ac:dyDescent="0.15">
      <c r="B55" s="376"/>
      <c r="C55" s="377"/>
      <c r="D55" s="377"/>
      <c r="E55" s="377"/>
      <c r="F55" s="377"/>
      <c r="G55" s="378"/>
      <c r="H55" s="379"/>
      <c r="I55" s="380" t="s">
        <v>32</v>
      </c>
      <c r="J55" s="381"/>
      <c r="K55" s="382" t="str">
        <f>入力!C61</f>
        <v/>
      </c>
      <c r="L55" s="382"/>
      <c r="M55" s="382"/>
      <c r="N55" s="382"/>
      <c r="O55" s="382"/>
      <c r="P55" s="382"/>
      <c r="Q55" s="382"/>
      <c r="R55" s="382"/>
      <c r="S55" s="382"/>
      <c r="T55" s="383" t="s">
        <v>197</v>
      </c>
      <c r="U55" s="383"/>
      <c r="V55" s="383"/>
      <c r="W55" s="384"/>
      <c r="X55" s="385" t="str">
        <f>入力!C62</f>
        <v/>
      </c>
      <c r="Y55" s="385"/>
      <c r="Z55" s="385"/>
      <c r="AA55" s="383" t="s">
        <v>42</v>
      </c>
      <c r="AB55" s="386"/>
      <c r="AC55" s="387"/>
      <c r="AD55" s="388"/>
      <c r="AE55" s="388"/>
      <c r="AF55" s="388"/>
      <c r="AG55" s="388"/>
      <c r="AH55" s="388"/>
      <c r="AI55" s="388"/>
      <c r="AJ55" s="388"/>
      <c r="AK55" s="388"/>
      <c r="AL55" s="388"/>
      <c r="AM55" s="388"/>
      <c r="AN55" s="388"/>
      <c r="AO55" s="388"/>
      <c r="AP55" s="389"/>
      <c r="AR55" s="74"/>
      <c r="AS55" s="74"/>
      <c r="AT55" s="74"/>
      <c r="AU55" s="74"/>
      <c r="AV55" s="75"/>
      <c r="AW55" s="72"/>
      <c r="AX55" s="73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CH55" s="3">
        <v>1999</v>
      </c>
      <c r="CI55" s="1" t="s">
        <v>71</v>
      </c>
      <c r="CJ55" s="2">
        <v>55</v>
      </c>
    </row>
    <row r="56" spans="2:90" ht="6.75" customHeight="1" x14ac:dyDescent="0.15">
      <c r="B56" s="12"/>
      <c r="C56" s="12"/>
      <c r="D56" s="12"/>
      <c r="E56" s="12"/>
      <c r="F56" s="12"/>
      <c r="G56" s="13"/>
      <c r="H56" s="13"/>
      <c r="I56" s="4"/>
      <c r="J56" s="4"/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  <c r="V56" s="4"/>
      <c r="W56" s="6"/>
      <c r="X56" s="14"/>
      <c r="Y56" s="14"/>
      <c r="Z56" s="14"/>
      <c r="AA56" s="4"/>
      <c r="AB56" s="4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R56" s="74"/>
      <c r="AS56" s="74"/>
      <c r="AT56" s="74"/>
      <c r="AU56" s="74"/>
      <c r="AV56" s="75"/>
      <c r="AW56" s="73"/>
      <c r="AX56" s="73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CH56" s="3">
        <v>2000</v>
      </c>
      <c r="CI56" s="1" t="s">
        <v>85</v>
      </c>
      <c r="CJ56" s="2">
        <v>56</v>
      </c>
    </row>
    <row r="57" spans="2:90" ht="13.5" customHeight="1" x14ac:dyDescent="0.15">
      <c r="B57" s="390"/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2" t="s">
        <v>21</v>
      </c>
      <c r="U57" s="392"/>
      <c r="V57" s="392"/>
      <c r="W57" s="392"/>
      <c r="X57" s="393"/>
      <c r="Y57" s="393"/>
      <c r="Z57" s="393"/>
      <c r="AA57" s="393"/>
      <c r="AB57" s="393"/>
      <c r="AC57" s="393"/>
      <c r="AD57" s="394"/>
      <c r="AE57" s="395"/>
      <c r="AF57" s="395"/>
      <c r="AG57" s="395"/>
      <c r="AH57" s="395"/>
      <c r="AI57" s="396"/>
      <c r="AJ57" s="395"/>
      <c r="AK57" s="395"/>
      <c r="AL57" s="396"/>
      <c r="AM57" s="395"/>
      <c r="AN57" s="395"/>
      <c r="AO57" s="395"/>
      <c r="AP57" s="397"/>
      <c r="CH57" s="3">
        <v>2001</v>
      </c>
      <c r="CI57" s="1" t="s">
        <v>100</v>
      </c>
      <c r="CJ57" s="2">
        <v>57</v>
      </c>
    </row>
    <row r="58" spans="2:90" ht="13.5" customHeight="1" x14ac:dyDescent="0.15">
      <c r="B58" s="398"/>
      <c r="C58" s="399"/>
      <c r="D58" s="399"/>
      <c r="E58" s="399"/>
      <c r="F58" s="399"/>
      <c r="G58" s="399"/>
      <c r="H58" s="399"/>
      <c r="I58" s="399"/>
      <c r="J58" s="399"/>
      <c r="K58" s="399"/>
      <c r="L58" s="399"/>
      <c r="M58" s="399"/>
      <c r="N58" s="399"/>
      <c r="O58" s="399"/>
      <c r="P58" s="399"/>
      <c r="Q58" s="399"/>
      <c r="R58" s="399"/>
      <c r="S58" s="399"/>
      <c r="T58" s="400"/>
      <c r="U58" s="400"/>
      <c r="V58" s="400"/>
      <c r="W58" s="400"/>
      <c r="X58" s="401"/>
      <c r="Y58" s="401"/>
      <c r="Z58" s="401"/>
      <c r="AA58" s="401"/>
      <c r="AB58" s="401"/>
      <c r="AC58" s="401"/>
      <c r="AD58" s="402"/>
      <c r="AE58" s="402"/>
      <c r="AF58" s="402"/>
      <c r="AG58" s="402"/>
      <c r="AH58" s="402"/>
      <c r="AI58" s="402"/>
      <c r="AJ58" s="402"/>
      <c r="AK58" s="402"/>
      <c r="AL58" s="402"/>
      <c r="AM58" s="402"/>
      <c r="AN58" s="402"/>
      <c r="AO58" s="402"/>
      <c r="AP58" s="403"/>
      <c r="CH58" s="3">
        <v>2002</v>
      </c>
      <c r="CI58" s="1" t="s">
        <v>186</v>
      </c>
      <c r="CJ58" s="2">
        <v>58</v>
      </c>
    </row>
    <row r="59" spans="2:90" ht="13.5" customHeight="1" x14ac:dyDescent="0.15">
      <c r="B59" s="404" t="s">
        <v>289</v>
      </c>
      <c r="C59" s="405"/>
      <c r="D59" s="405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5"/>
      <c r="AD59" s="405"/>
      <c r="AE59" s="405"/>
      <c r="AF59" s="405"/>
      <c r="AG59" s="405"/>
      <c r="AH59" s="405"/>
      <c r="AI59" s="405"/>
      <c r="AJ59" s="405"/>
      <c r="AK59" s="405"/>
      <c r="AL59" s="405"/>
      <c r="AM59" s="405"/>
      <c r="AN59" s="405"/>
      <c r="AO59" s="405"/>
      <c r="AP59" s="406"/>
      <c r="CH59" s="3">
        <v>2003</v>
      </c>
      <c r="CI59" s="1" t="s">
        <v>90</v>
      </c>
      <c r="CJ59" s="2">
        <v>59</v>
      </c>
      <c r="CL59" s="41"/>
    </row>
    <row r="60" spans="2:90" ht="13.5" customHeight="1" x14ac:dyDescent="0.15">
      <c r="B60" s="404"/>
      <c r="C60" s="405"/>
      <c r="D60" s="405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5"/>
      <c r="Q60" s="405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5"/>
      <c r="AD60" s="405"/>
      <c r="AE60" s="405"/>
      <c r="AF60" s="405"/>
      <c r="AG60" s="405"/>
      <c r="AH60" s="405"/>
      <c r="AI60" s="405"/>
      <c r="AJ60" s="405"/>
      <c r="AK60" s="405"/>
      <c r="AL60" s="405"/>
      <c r="AM60" s="405"/>
      <c r="AN60" s="405"/>
      <c r="AO60" s="405"/>
      <c r="AP60" s="406"/>
      <c r="CH60" s="3">
        <v>2004</v>
      </c>
      <c r="CI60" s="1" t="s">
        <v>79</v>
      </c>
      <c r="CJ60" s="2">
        <v>60</v>
      </c>
    </row>
    <row r="61" spans="2:90" ht="13.5" customHeight="1" x14ac:dyDescent="0.15">
      <c r="B61" s="404"/>
      <c r="C61" s="405"/>
      <c r="D61" s="405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5"/>
      <c r="Q61" s="405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5"/>
      <c r="AD61" s="405"/>
      <c r="AE61" s="405"/>
      <c r="AF61" s="405"/>
      <c r="AG61" s="405"/>
      <c r="AH61" s="405"/>
      <c r="AI61" s="405"/>
      <c r="AJ61" s="405"/>
      <c r="AK61" s="405"/>
      <c r="AL61" s="405"/>
      <c r="AM61" s="405"/>
      <c r="AN61" s="405"/>
      <c r="AO61" s="405"/>
      <c r="AP61" s="406"/>
      <c r="CH61" s="3">
        <v>2005</v>
      </c>
      <c r="CI61" s="1" t="s">
        <v>70</v>
      </c>
      <c r="CJ61" s="2">
        <v>61</v>
      </c>
    </row>
    <row r="62" spans="2:90" ht="13.5" customHeight="1" x14ac:dyDescent="0.15">
      <c r="B62" s="404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5"/>
      <c r="Q62" s="405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5"/>
      <c r="AD62" s="405"/>
      <c r="AE62" s="405"/>
      <c r="AF62" s="405"/>
      <c r="AG62" s="405"/>
      <c r="AH62" s="405"/>
      <c r="AI62" s="405"/>
      <c r="AJ62" s="405"/>
      <c r="AK62" s="405"/>
      <c r="AL62" s="405"/>
      <c r="AM62" s="405"/>
      <c r="AN62" s="405"/>
      <c r="AO62" s="405"/>
      <c r="AP62" s="406"/>
      <c r="CH62" s="3">
        <v>2006</v>
      </c>
      <c r="CI62" s="1" t="s">
        <v>149</v>
      </c>
      <c r="CJ62" s="2">
        <v>62</v>
      </c>
    </row>
    <row r="63" spans="2:90" ht="13.5" customHeight="1" x14ac:dyDescent="0.15">
      <c r="B63" s="404"/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5"/>
      <c r="Q63" s="405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5"/>
      <c r="AD63" s="405"/>
      <c r="AE63" s="405"/>
      <c r="AF63" s="405"/>
      <c r="AG63" s="405"/>
      <c r="AH63" s="405"/>
      <c r="AI63" s="405"/>
      <c r="AJ63" s="405"/>
      <c r="AK63" s="405"/>
      <c r="AL63" s="405"/>
      <c r="AM63" s="405"/>
      <c r="AN63" s="405"/>
      <c r="AO63" s="405"/>
      <c r="AP63" s="406"/>
      <c r="CH63" s="3"/>
      <c r="CI63" s="1"/>
    </row>
    <row r="64" spans="2:90" s="420" customFormat="1" ht="13.5" customHeight="1" x14ac:dyDescent="0.15">
      <c r="B64" s="417"/>
      <c r="C64" s="418"/>
      <c r="D64" s="418"/>
      <c r="E64" s="418"/>
      <c r="F64" s="418"/>
      <c r="G64" s="418"/>
      <c r="H64" s="418"/>
      <c r="I64" s="418"/>
      <c r="J64" s="419"/>
      <c r="K64" s="419"/>
      <c r="L64" s="419"/>
      <c r="M64" s="419"/>
      <c r="N64" s="419"/>
      <c r="O64" s="419"/>
      <c r="P64" s="419"/>
      <c r="Q64" s="419"/>
      <c r="R64" s="419"/>
      <c r="S64" s="418"/>
      <c r="T64" s="418"/>
      <c r="U64" s="429"/>
      <c r="V64" s="419"/>
      <c r="W64" s="429"/>
      <c r="X64" s="429"/>
      <c r="Y64" s="429"/>
      <c r="Z64" s="429"/>
      <c r="AA64" s="429"/>
      <c r="AB64" s="422" t="s">
        <v>295</v>
      </c>
      <c r="AC64" s="419"/>
      <c r="AD64" s="423"/>
      <c r="AE64" s="423"/>
      <c r="AF64" s="423"/>
      <c r="AG64" s="423"/>
      <c r="AH64" s="423"/>
      <c r="AI64" s="423"/>
      <c r="AJ64" s="423"/>
      <c r="AK64" s="423"/>
      <c r="AL64" s="423"/>
      <c r="AM64" s="423"/>
      <c r="AN64" s="423"/>
      <c r="AO64" s="423"/>
      <c r="AP64" s="424"/>
      <c r="AQ64" s="429"/>
      <c r="CH64" s="420">
        <v>2007</v>
      </c>
      <c r="CI64" s="421" t="s">
        <v>184</v>
      </c>
      <c r="CJ64" s="420">
        <v>63</v>
      </c>
    </row>
    <row r="65" spans="2:88" ht="3" customHeight="1" x14ac:dyDescent="0.15">
      <c r="B65" s="407"/>
      <c r="C65" s="408"/>
      <c r="D65" s="408"/>
      <c r="E65" s="408"/>
      <c r="F65" s="408"/>
      <c r="G65" s="408"/>
      <c r="H65" s="408"/>
      <c r="I65" s="408"/>
      <c r="J65" s="409"/>
      <c r="K65" s="409"/>
      <c r="L65" s="409"/>
      <c r="M65" s="409"/>
      <c r="N65" s="409"/>
      <c r="O65" s="409"/>
      <c r="P65" s="409"/>
      <c r="Q65" s="409"/>
      <c r="R65" s="409"/>
      <c r="S65" s="408"/>
      <c r="T65" s="408"/>
      <c r="U65" s="410"/>
      <c r="V65" s="411"/>
      <c r="W65" s="411"/>
      <c r="X65" s="411"/>
      <c r="Y65" s="411"/>
      <c r="Z65" s="411"/>
      <c r="AA65" s="411"/>
      <c r="AB65" s="411"/>
      <c r="AC65" s="411"/>
      <c r="AD65" s="425"/>
      <c r="AE65" s="425"/>
      <c r="AF65" s="425"/>
      <c r="AG65" s="425"/>
      <c r="AH65" s="425"/>
      <c r="AI65" s="425"/>
      <c r="AJ65" s="425"/>
      <c r="AK65" s="425"/>
      <c r="AL65" s="425"/>
      <c r="AM65" s="425"/>
      <c r="AN65" s="425"/>
      <c r="AO65" s="425"/>
      <c r="AP65" s="426"/>
      <c r="AQ65" s="402"/>
      <c r="CH65" s="3"/>
      <c r="CI65" s="1"/>
    </row>
    <row r="66" spans="2:88" ht="13.5" customHeight="1" x14ac:dyDescent="0.15">
      <c r="B66" s="407"/>
      <c r="C66" s="408"/>
      <c r="D66" s="408"/>
      <c r="E66" s="408"/>
      <c r="F66" s="408"/>
      <c r="G66" s="408"/>
      <c r="H66" s="408"/>
      <c r="I66" s="408"/>
      <c r="J66" s="412" t="str">
        <f>入力!C71</f>
        <v/>
      </c>
      <c r="K66" s="412"/>
      <c r="L66" s="412"/>
      <c r="M66" s="413" t="s">
        <v>293</v>
      </c>
      <c r="N66" s="412" t="str">
        <f>入力!D71</f>
        <v/>
      </c>
      <c r="O66" s="412"/>
      <c r="P66" s="413" t="s">
        <v>292</v>
      </c>
      <c r="Q66" s="412" t="str">
        <f>入力!E71</f>
        <v/>
      </c>
      <c r="R66" s="412"/>
      <c r="S66" s="414" t="s">
        <v>291</v>
      </c>
      <c r="T66" s="415"/>
      <c r="U66" s="416" t="s">
        <v>290</v>
      </c>
      <c r="V66" s="416"/>
      <c r="W66" s="416"/>
      <c r="X66" s="416"/>
      <c r="Y66" s="416"/>
      <c r="Z66" s="416"/>
      <c r="AA66" s="416"/>
      <c r="AB66" s="416"/>
      <c r="AC66" s="416"/>
      <c r="AD66" s="427"/>
      <c r="AE66" s="427"/>
      <c r="AF66" s="427"/>
      <c r="AG66" s="427"/>
      <c r="AH66" s="427"/>
      <c r="AI66" s="427"/>
      <c r="AJ66" s="427"/>
      <c r="AK66" s="427"/>
      <c r="AL66" s="427"/>
      <c r="AM66" s="427"/>
      <c r="AN66" s="427"/>
      <c r="AO66" s="427"/>
      <c r="AP66" s="428"/>
      <c r="AQ66" s="402"/>
      <c r="CH66" s="3">
        <v>2008</v>
      </c>
      <c r="CI66" s="1" t="s">
        <v>69</v>
      </c>
      <c r="CJ66" s="2">
        <v>64</v>
      </c>
    </row>
    <row r="67" spans="2:88" ht="3" customHeight="1" x14ac:dyDescent="0.15">
      <c r="B67" s="430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1"/>
      <c r="Q67" s="431"/>
      <c r="R67" s="431"/>
      <c r="S67" s="431"/>
      <c r="T67" s="431"/>
      <c r="U67" s="431"/>
      <c r="V67" s="431"/>
      <c r="W67" s="431"/>
      <c r="X67" s="431"/>
      <c r="Y67" s="431"/>
      <c r="Z67" s="431"/>
      <c r="AA67" s="431"/>
      <c r="AB67" s="431"/>
      <c r="AC67" s="431"/>
      <c r="AD67" s="432"/>
      <c r="AE67" s="432"/>
      <c r="AF67" s="432"/>
      <c r="AG67" s="432"/>
      <c r="AH67" s="432"/>
      <c r="AI67" s="432"/>
      <c r="AJ67" s="432"/>
      <c r="AK67" s="432"/>
      <c r="AL67" s="432"/>
      <c r="AM67" s="432"/>
      <c r="AN67" s="432"/>
      <c r="AO67" s="432"/>
      <c r="AP67" s="433"/>
      <c r="AQ67" s="402"/>
      <c r="CH67" s="3">
        <v>2009</v>
      </c>
      <c r="CI67" s="1" t="s">
        <v>193</v>
      </c>
      <c r="CJ67" s="2">
        <v>65</v>
      </c>
    </row>
    <row r="68" spans="2:88" ht="13.5" customHeight="1" x14ac:dyDescent="0.15">
      <c r="B68" s="434" t="s">
        <v>2</v>
      </c>
      <c r="C68" s="435"/>
      <c r="D68" s="435"/>
      <c r="E68" s="435"/>
      <c r="F68" s="435"/>
      <c r="G68" s="435"/>
      <c r="H68" s="435"/>
      <c r="I68" s="435"/>
      <c r="J68" s="435"/>
      <c r="K68" s="435"/>
      <c r="L68" s="435"/>
      <c r="M68" s="435"/>
      <c r="N68" s="435"/>
      <c r="O68" s="435"/>
      <c r="P68" s="435"/>
      <c r="Q68" s="435"/>
      <c r="R68" s="435"/>
      <c r="S68" s="435"/>
      <c r="T68" s="435"/>
      <c r="U68" s="435"/>
      <c r="V68" s="435"/>
      <c r="W68" s="435"/>
      <c r="X68" s="435"/>
      <c r="Y68" s="435"/>
      <c r="Z68" s="435"/>
      <c r="AA68" s="435"/>
      <c r="AB68" s="435"/>
      <c r="AC68" s="435"/>
      <c r="AD68" s="435"/>
      <c r="AE68" s="435"/>
      <c r="AF68" s="435"/>
      <c r="AG68" s="435"/>
      <c r="AH68" s="435"/>
      <c r="AI68" s="435"/>
      <c r="AJ68" s="435"/>
      <c r="AK68" s="435"/>
      <c r="AL68" s="435"/>
      <c r="AM68" s="435"/>
      <c r="AN68" s="435"/>
      <c r="AO68" s="435"/>
      <c r="AP68" s="436"/>
      <c r="AQ68" s="402"/>
      <c r="CH68" s="3">
        <v>2010</v>
      </c>
      <c r="CI68" s="1" t="s">
        <v>183</v>
      </c>
      <c r="CJ68" s="2">
        <v>66</v>
      </c>
    </row>
    <row r="69" spans="2:88" ht="13.5" customHeight="1" x14ac:dyDescent="0.15">
      <c r="B69" s="437" t="s">
        <v>24</v>
      </c>
      <c r="C69" s="438"/>
      <c r="D69" s="438"/>
      <c r="E69" s="438"/>
      <c r="F69" s="439" t="s">
        <v>37</v>
      </c>
      <c r="G69" s="440"/>
      <c r="H69" s="440"/>
      <c r="I69" s="440"/>
      <c r="J69" s="440"/>
      <c r="K69" s="440"/>
      <c r="L69" s="440"/>
      <c r="M69" s="440"/>
      <c r="N69" s="440"/>
      <c r="O69" s="440"/>
      <c r="P69" s="440"/>
      <c r="Q69" s="440"/>
      <c r="R69" s="441" t="s">
        <v>5</v>
      </c>
      <c r="S69" s="442"/>
      <c r="T69" s="442"/>
      <c r="U69" s="442"/>
      <c r="V69" s="442"/>
      <c r="W69" s="442"/>
      <c r="X69" s="442"/>
      <c r="Y69" s="443"/>
      <c r="Z69" s="444" t="s">
        <v>236</v>
      </c>
      <c r="AA69" s="445"/>
      <c r="AB69" s="445"/>
      <c r="AC69" s="446"/>
      <c r="AD69" s="439" t="s">
        <v>17</v>
      </c>
      <c r="AE69" s="440"/>
      <c r="AF69" s="440"/>
      <c r="AG69" s="440"/>
      <c r="AH69" s="440"/>
      <c r="AI69" s="440"/>
      <c r="AJ69" s="440"/>
      <c r="AK69" s="440"/>
      <c r="AL69" s="440"/>
      <c r="AM69" s="440"/>
      <c r="AN69" s="440"/>
      <c r="AO69" s="440"/>
      <c r="AP69" s="447"/>
      <c r="AQ69" s="402"/>
      <c r="CH69" s="3">
        <v>2011</v>
      </c>
      <c r="CI69" s="1" t="s">
        <v>180</v>
      </c>
      <c r="CJ69" s="2">
        <v>67</v>
      </c>
    </row>
    <row r="70" spans="2:88" ht="13.5" customHeight="1" x14ac:dyDescent="0.15">
      <c r="B70" s="438"/>
      <c r="C70" s="438"/>
      <c r="D70" s="438"/>
      <c r="E70" s="438"/>
      <c r="F70" s="448"/>
      <c r="G70" s="449"/>
      <c r="H70" s="449"/>
      <c r="I70" s="449"/>
      <c r="J70" s="449"/>
      <c r="K70" s="449"/>
      <c r="L70" s="449"/>
      <c r="M70" s="449"/>
      <c r="N70" s="449"/>
      <c r="O70" s="449"/>
      <c r="P70" s="449"/>
      <c r="Q70" s="449"/>
      <c r="R70" s="450"/>
      <c r="S70" s="451"/>
      <c r="T70" s="451"/>
      <c r="U70" s="451"/>
      <c r="V70" s="451"/>
      <c r="W70" s="451"/>
      <c r="X70" s="451"/>
      <c r="Y70" s="452"/>
      <c r="Z70" s="453"/>
      <c r="AA70" s="454"/>
      <c r="AB70" s="454"/>
      <c r="AC70" s="455"/>
      <c r="AD70" s="448"/>
      <c r="AE70" s="449"/>
      <c r="AF70" s="449"/>
      <c r="AG70" s="449"/>
      <c r="AH70" s="449"/>
      <c r="AI70" s="449"/>
      <c r="AJ70" s="449"/>
      <c r="AK70" s="449"/>
      <c r="AL70" s="449"/>
      <c r="AM70" s="449"/>
      <c r="AN70" s="449"/>
      <c r="AO70" s="449"/>
      <c r="AP70" s="456"/>
      <c r="AQ70" s="402"/>
      <c r="CH70" s="3">
        <v>2012</v>
      </c>
      <c r="CI70" s="1" t="s">
        <v>182</v>
      </c>
      <c r="CJ70" s="2">
        <v>68</v>
      </c>
    </row>
    <row r="71" spans="2:88" x14ac:dyDescent="0.15">
      <c r="CH71" s="3">
        <v>2013</v>
      </c>
      <c r="CI71" s="1" t="s">
        <v>179</v>
      </c>
      <c r="CJ71" s="2">
        <v>69</v>
      </c>
    </row>
    <row r="72" spans="2:88" x14ac:dyDescent="0.15">
      <c r="CH72" s="3">
        <v>2014</v>
      </c>
      <c r="CI72" s="1" t="s">
        <v>192</v>
      </c>
      <c r="CJ72" s="2">
        <v>70</v>
      </c>
    </row>
    <row r="73" spans="2:88" x14ac:dyDescent="0.15">
      <c r="CH73" s="3">
        <v>2015</v>
      </c>
      <c r="CI73" s="1" t="s">
        <v>81</v>
      </c>
      <c r="CJ73" s="2">
        <v>71</v>
      </c>
    </row>
    <row r="74" spans="2:88" x14ac:dyDescent="0.15">
      <c r="CH74" s="3">
        <v>2016</v>
      </c>
      <c r="CI74" s="2" t="s">
        <v>84</v>
      </c>
      <c r="CJ74" s="2">
        <v>72</v>
      </c>
    </row>
    <row r="75" spans="2:88" x14ac:dyDescent="0.15">
      <c r="CH75" s="3">
        <v>2017</v>
      </c>
      <c r="CI75" s="2" t="s">
        <v>114</v>
      </c>
      <c r="CJ75" s="2">
        <v>73</v>
      </c>
    </row>
    <row r="76" spans="2:88" x14ac:dyDescent="0.15">
      <c r="CH76" s="3">
        <v>2018</v>
      </c>
      <c r="CI76" s="2" t="s">
        <v>113</v>
      </c>
      <c r="CJ76" s="2">
        <v>74</v>
      </c>
    </row>
    <row r="77" spans="2:88" x14ac:dyDescent="0.15">
      <c r="CH77" s="3">
        <v>2019</v>
      </c>
      <c r="CI77" s="2" t="s">
        <v>54</v>
      </c>
      <c r="CJ77" s="2">
        <v>75</v>
      </c>
    </row>
    <row r="78" spans="2:88" x14ac:dyDescent="0.15">
      <c r="CH78" s="3">
        <v>2020</v>
      </c>
      <c r="CI78" s="2" t="s">
        <v>23</v>
      </c>
      <c r="CJ78" s="2">
        <v>76</v>
      </c>
    </row>
    <row r="79" spans="2:88" x14ac:dyDescent="0.15">
      <c r="CH79" s="3">
        <v>2021</v>
      </c>
      <c r="CI79" s="2" t="s">
        <v>27</v>
      </c>
      <c r="CJ79" s="2">
        <v>77</v>
      </c>
    </row>
    <row r="80" spans="2:88" x14ac:dyDescent="0.15">
      <c r="CH80" s="3">
        <v>2022</v>
      </c>
      <c r="CI80" s="2" t="s">
        <v>63</v>
      </c>
      <c r="CJ80" s="2">
        <v>78</v>
      </c>
    </row>
    <row r="81" spans="86:88" x14ac:dyDescent="0.15">
      <c r="CH81" s="3">
        <v>2023</v>
      </c>
      <c r="CI81" s="2" t="s">
        <v>33</v>
      </c>
      <c r="CJ81" s="2">
        <v>79</v>
      </c>
    </row>
    <row r="82" spans="86:88" x14ac:dyDescent="0.15">
      <c r="CH82" s="3">
        <v>2024</v>
      </c>
      <c r="CI82" s="2" t="s">
        <v>47</v>
      </c>
      <c r="CJ82" s="2">
        <v>80</v>
      </c>
    </row>
    <row r="83" spans="86:88" x14ac:dyDescent="0.15">
      <c r="CH83" s="3">
        <v>2025</v>
      </c>
      <c r="CI83" s="2" t="s">
        <v>53</v>
      </c>
      <c r="CJ83" s="2">
        <v>81</v>
      </c>
    </row>
    <row r="84" spans="86:88" x14ac:dyDescent="0.15">
      <c r="CH84" s="3">
        <v>2026</v>
      </c>
      <c r="CI84" s="2" t="s">
        <v>66</v>
      </c>
      <c r="CJ84" s="2">
        <v>82</v>
      </c>
    </row>
    <row r="85" spans="86:88" x14ac:dyDescent="0.15">
      <c r="CH85" s="3">
        <v>2027</v>
      </c>
      <c r="CI85" s="2" t="s">
        <v>50</v>
      </c>
      <c r="CJ85" s="2">
        <v>83</v>
      </c>
    </row>
    <row r="86" spans="86:88" x14ac:dyDescent="0.15">
      <c r="CH86" s="3">
        <v>2028</v>
      </c>
      <c r="CI86" s="2" t="s">
        <v>118</v>
      </c>
      <c r="CJ86" s="2">
        <v>84</v>
      </c>
    </row>
    <row r="87" spans="86:88" x14ac:dyDescent="0.15">
      <c r="CH87" s="3">
        <v>2029</v>
      </c>
      <c r="CI87" s="2" t="s">
        <v>133</v>
      </c>
      <c r="CJ87" s="2">
        <v>85</v>
      </c>
    </row>
    <row r="88" spans="86:88" x14ac:dyDescent="0.15">
      <c r="CH88" s="3">
        <v>2030</v>
      </c>
      <c r="CI88" s="2" t="s">
        <v>123</v>
      </c>
      <c r="CJ88" s="2">
        <v>86</v>
      </c>
    </row>
    <row r="89" spans="86:88" x14ac:dyDescent="0.15">
      <c r="CH89" s="3">
        <v>2031</v>
      </c>
      <c r="CI89" s="2" t="s">
        <v>119</v>
      </c>
      <c r="CJ89" s="2">
        <v>87</v>
      </c>
    </row>
    <row r="90" spans="86:88" x14ac:dyDescent="0.15">
      <c r="CH90" s="3">
        <v>2032</v>
      </c>
      <c r="CI90" s="2" t="s">
        <v>127</v>
      </c>
      <c r="CJ90" s="2">
        <v>88</v>
      </c>
    </row>
    <row r="91" spans="86:88" x14ac:dyDescent="0.15">
      <c r="CH91" s="3">
        <v>2033</v>
      </c>
      <c r="CI91" s="2" t="s">
        <v>117</v>
      </c>
      <c r="CJ91" s="2">
        <v>89</v>
      </c>
    </row>
    <row r="92" spans="86:88" x14ac:dyDescent="0.15">
      <c r="CH92" s="3">
        <v>2034</v>
      </c>
      <c r="CI92" s="2" t="s">
        <v>107</v>
      </c>
      <c r="CJ92" s="2">
        <v>90</v>
      </c>
    </row>
    <row r="93" spans="86:88" x14ac:dyDescent="0.15">
      <c r="CH93" s="3">
        <v>2035</v>
      </c>
      <c r="CI93" s="2" t="s">
        <v>97</v>
      </c>
      <c r="CJ93" s="2">
        <v>91</v>
      </c>
    </row>
    <row r="94" spans="86:88" x14ac:dyDescent="0.15">
      <c r="CH94" s="3">
        <v>2036</v>
      </c>
      <c r="CI94" s="2" t="s">
        <v>125</v>
      </c>
      <c r="CJ94" s="2">
        <v>92</v>
      </c>
    </row>
    <row r="95" spans="86:88" x14ac:dyDescent="0.15">
      <c r="CH95" s="3">
        <v>2037</v>
      </c>
      <c r="CI95" s="2" t="s">
        <v>116</v>
      </c>
      <c r="CJ95" s="2">
        <v>93</v>
      </c>
    </row>
    <row r="96" spans="86:88" x14ac:dyDescent="0.15">
      <c r="CH96" s="3">
        <v>2038</v>
      </c>
      <c r="CI96" s="2" t="s">
        <v>124</v>
      </c>
      <c r="CJ96" s="2">
        <v>94</v>
      </c>
    </row>
    <row r="97" spans="86:88" x14ac:dyDescent="0.15">
      <c r="CH97" s="3">
        <v>2039</v>
      </c>
      <c r="CI97" s="2" t="s">
        <v>132</v>
      </c>
      <c r="CJ97" s="2">
        <v>95</v>
      </c>
    </row>
    <row r="98" spans="86:88" x14ac:dyDescent="0.15">
      <c r="CH98" s="3">
        <v>2040</v>
      </c>
      <c r="CI98" s="2" t="s">
        <v>120</v>
      </c>
      <c r="CJ98" s="2">
        <v>96</v>
      </c>
    </row>
    <row r="99" spans="86:88" x14ac:dyDescent="0.15">
      <c r="CH99" s="3">
        <v>2041</v>
      </c>
      <c r="CI99" s="2" t="s">
        <v>142</v>
      </c>
      <c r="CJ99" s="2">
        <v>97</v>
      </c>
    </row>
    <row r="100" spans="86:88" x14ac:dyDescent="0.15">
      <c r="CH100" s="3">
        <v>2042</v>
      </c>
      <c r="CI100" s="2" t="s">
        <v>128</v>
      </c>
      <c r="CJ100" s="2">
        <v>98</v>
      </c>
    </row>
    <row r="101" spans="86:88" x14ac:dyDescent="0.15">
      <c r="CH101" s="3">
        <v>2043</v>
      </c>
      <c r="CI101" s="2" t="s">
        <v>139</v>
      </c>
      <c r="CJ101" s="2">
        <v>99</v>
      </c>
    </row>
    <row r="102" spans="86:88" x14ac:dyDescent="0.15">
      <c r="CH102" s="3">
        <v>2044</v>
      </c>
      <c r="CI102" s="2" t="s">
        <v>112</v>
      </c>
    </row>
    <row r="103" spans="86:88" x14ac:dyDescent="0.15">
      <c r="CH103" s="3">
        <v>2045</v>
      </c>
      <c r="CI103" s="2" t="s">
        <v>121</v>
      </c>
    </row>
    <row r="104" spans="86:88" x14ac:dyDescent="0.15">
      <c r="CH104" s="3">
        <v>2046</v>
      </c>
      <c r="CI104" s="2" t="s">
        <v>122</v>
      </c>
    </row>
    <row r="105" spans="86:88" x14ac:dyDescent="0.15">
      <c r="CH105" s="3">
        <v>2047</v>
      </c>
      <c r="CI105" s="2" t="s">
        <v>140</v>
      </c>
    </row>
    <row r="106" spans="86:88" x14ac:dyDescent="0.15">
      <c r="CH106" s="3">
        <v>2048</v>
      </c>
      <c r="CI106" s="2" t="s">
        <v>144</v>
      </c>
    </row>
    <row r="107" spans="86:88" x14ac:dyDescent="0.15">
      <c r="CH107" s="3">
        <v>2049</v>
      </c>
      <c r="CI107" s="2" t="s">
        <v>131</v>
      </c>
    </row>
    <row r="108" spans="86:88" x14ac:dyDescent="0.15">
      <c r="CH108" s="3">
        <v>2050</v>
      </c>
      <c r="CI108" s="2" t="s">
        <v>135</v>
      </c>
    </row>
  </sheetData>
  <sheetProtection algorithmName="SHA-512" hashValue="GkQWIjashiOGU6eZeV3D/z22AhZOvkFN6ekywTIh+mTQk6QPzS5swrhiPAAyhj5XeoKuyzrHvUG0g0f2TjOrhQ==" saltValue="HQPtnkuENO2YUHkt8yDL8w==" spinCount="100000" sheet="1" selectLockedCells="1"/>
  <mergeCells count="299">
    <mergeCell ref="AD65:AP66"/>
    <mergeCell ref="AC3:AE4"/>
    <mergeCell ref="AK39:AL39"/>
    <mergeCell ref="AK38:AL38"/>
    <mergeCell ref="F12:V12"/>
    <mergeCell ref="B7:AE8"/>
    <mergeCell ref="F27:L28"/>
    <mergeCell ref="AK25:AL26"/>
    <mergeCell ref="AG25:AH26"/>
    <mergeCell ref="B12:B18"/>
    <mergeCell ref="B20:B24"/>
    <mergeCell ref="J23:L23"/>
    <mergeCell ref="AE12:AH12"/>
    <mergeCell ref="AF20:AP20"/>
    <mergeCell ref="B25:B26"/>
    <mergeCell ref="F20:G20"/>
    <mergeCell ref="F21:G23"/>
    <mergeCell ref="F17:AP19"/>
    <mergeCell ref="F24:R24"/>
    <mergeCell ref="F25:R26"/>
    <mergeCell ref="B9:AP9"/>
    <mergeCell ref="B57:S58"/>
    <mergeCell ref="Q43:R43"/>
    <mergeCell ref="I44:J44"/>
    <mergeCell ref="Q32:R33"/>
    <mergeCell ref="AA32:AB33"/>
    <mergeCell ref="B39:H39"/>
    <mergeCell ref="G44:H45"/>
    <mergeCell ref="Y29:Y30"/>
    <mergeCell ref="I38:N38"/>
    <mergeCell ref="O37:U37"/>
    <mergeCell ref="I37:N37"/>
    <mergeCell ref="S42:AB42"/>
    <mergeCell ref="S43:AB43"/>
    <mergeCell ref="O39:Q40"/>
    <mergeCell ref="Z39:Z40"/>
    <mergeCell ref="V37:Y37"/>
    <mergeCell ref="R39:R40"/>
    <mergeCell ref="J39:K40"/>
    <mergeCell ref="I39:I40"/>
    <mergeCell ref="B31:E33"/>
    <mergeCell ref="B29:E30"/>
    <mergeCell ref="I48:S49"/>
    <mergeCell ref="L39:N40"/>
    <mergeCell ref="B40:H40"/>
    <mergeCell ref="G42:H43"/>
    <mergeCell ref="Z54:AB54"/>
    <mergeCell ref="W32:X33"/>
    <mergeCell ref="U25:V26"/>
    <mergeCell ref="U27:V30"/>
    <mergeCell ref="W49:Z49"/>
    <mergeCell ref="T48:AB48"/>
    <mergeCell ref="Z29:AG30"/>
    <mergeCell ref="W27:X30"/>
    <mergeCell ref="O38:U38"/>
    <mergeCell ref="S39:T40"/>
    <mergeCell ref="S46:T46"/>
    <mergeCell ref="G50:H51"/>
    <mergeCell ref="G46:H47"/>
    <mergeCell ref="AR44:AV45"/>
    <mergeCell ref="AR42:AV43"/>
    <mergeCell ref="AG44:AP45"/>
    <mergeCell ref="S44:AB44"/>
    <mergeCell ref="S45:AB45"/>
    <mergeCell ref="U46:AB46"/>
    <mergeCell ref="U47:AB47"/>
    <mergeCell ref="AL3:AP3"/>
    <mergeCell ref="AL4:AP8"/>
    <mergeCell ref="AE25:AF26"/>
    <mergeCell ref="AC38:AF39"/>
    <mergeCell ref="AC40:AF41"/>
    <mergeCell ref="AW38:AZ38"/>
    <mergeCell ref="AG3:AK3"/>
    <mergeCell ref="AG4:AK8"/>
    <mergeCell ref="AF3:AF8"/>
    <mergeCell ref="AG40:AP41"/>
    <mergeCell ref="AI32:AJ33"/>
    <mergeCell ref="AG37:AP37"/>
    <mergeCell ref="AG38:AJ39"/>
    <mergeCell ref="AI13:AP15"/>
    <mergeCell ref="AK21:AP21"/>
    <mergeCell ref="AI22:AP23"/>
    <mergeCell ref="AI12:AP12"/>
    <mergeCell ref="AH13:AH15"/>
    <mergeCell ref="AE13:AG15"/>
    <mergeCell ref="AR37:AV37"/>
    <mergeCell ref="B5:AE6"/>
    <mergeCell ref="B3:M4"/>
    <mergeCell ref="N3:P4"/>
    <mergeCell ref="Q3:AB4"/>
    <mergeCell ref="AR39:AV39"/>
    <mergeCell ref="AR38:AV38"/>
    <mergeCell ref="B11:AP11"/>
    <mergeCell ref="F31:L31"/>
    <mergeCell ref="BA38:BL38"/>
    <mergeCell ref="AY39:BL39"/>
    <mergeCell ref="BK40:BL41"/>
    <mergeCell ref="BE40:BG41"/>
    <mergeCell ref="Y39:Y40"/>
    <mergeCell ref="AW40:AX41"/>
    <mergeCell ref="AR40:AV41"/>
    <mergeCell ref="BA37:BL37"/>
    <mergeCell ref="M28:T30"/>
    <mergeCell ref="M27:T27"/>
    <mergeCell ref="AR36:BL36"/>
    <mergeCell ref="AC37:AF37"/>
    <mergeCell ref="W13:X15"/>
    <mergeCell ref="Y15:Z15"/>
    <mergeCell ref="AB15:AC15"/>
    <mergeCell ref="AM38:AP38"/>
    <mergeCell ref="AM39:AP39"/>
    <mergeCell ref="AY40:AZ41"/>
    <mergeCell ref="G41:H41"/>
    <mergeCell ref="B38:H38"/>
    <mergeCell ref="N1:AC2"/>
    <mergeCell ref="AC13:AD14"/>
    <mergeCell ref="AC25:AD26"/>
    <mergeCell ref="AD1:AP2"/>
    <mergeCell ref="AO25:AP26"/>
    <mergeCell ref="AM25:AN26"/>
    <mergeCell ref="H20:AE20"/>
    <mergeCell ref="AB21:AC22"/>
    <mergeCell ref="Y25:Z26"/>
    <mergeCell ref="AI25:AJ26"/>
    <mergeCell ref="S24:AP24"/>
    <mergeCell ref="W12:X12"/>
    <mergeCell ref="T21:U22"/>
    <mergeCell ref="D1:M2"/>
    <mergeCell ref="C20:E23"/>
    <mergeCell ref="H21:I22"/>
    <mergeCell ref="X21:Y22"/>
    <mergeCell ref="N21:O22"/>
    <mergeCell ref="AB23:AD23"/>
    <mergeCell ref="AD21:AE22"/>
    <mergeCell ref="N23:P23"/>
    <mergeCell ref="J21:K22"/>
    <mergeCell ref="C13:E15"/>
    <mergeCell ref="C16:E19"/>
    <mergeCell ref="BE42:BI42"/>
    <mergeCell ref="BH40:BJ41"/>
    <mergeCell ref="BC40:BD41"/>
    <mergeCell ref="BJ42:BL42"/>
    <mergeCell ref="Z27:AG28"/>
    <mergeCell ref="AY42:BD42"/>
    <mergeCell ref="BA40:BB41"/>
    <mergeCell ref="AG42:AP43"/>
    <mergeCell ref="Z37:AB37"/>
    <mergeCell ref="AW39:AX39"/>
    <mergeCell ref="BJ43:BK43"/>
    <mergeCell ref="AY43:AZ43"/>
    <mergeCell ref="BH43:BI43"/>
    <mergeCell ref="BA43:BG43"/>
    <mergeCell ref="AW37:AZ37"/>
    <mergeCell ref="M31:AP31"/>
    <mergeCell ref="Y32:Z33"/>
    <mergeCell ref="AO32:AP33"/>
    <mergeCell ref="S32:T33"/>
    <mergeCell ref="AM32:AN33"/>
    <mergeCell ref="AG32:AH33"/>
    <mergeCell ref="M32:N33"/>
    <mergeCell ref="AE32:AF33"/>
    <mergeCell ref="O32:P33"/>
    <mergeCell ref="AY44:BL44"/>
    <mergeCell ref="BA45:BG45"/>
    <mergeCell ref="BJ45:BK45"/>
    <mergeCell ref="BG50:BL50"/>
    <mergeCell ref="AY48:BL48"/>
    <mergeCell ref="AY50:BD50"/>
    <mergeCell ref="BH45:BI45"/>
    <mergeCell ref="AY45:AZ45"/>
    <mergeCell ref="AY53:BB53"/>
    <mergeCell ref="BG52:BL52"/>
    <mergeCell ref="AY51:BA51"/>
    <mergeCell ref="BE52:BF52"/>
    <mergeCell ref="BI51:BL51"/>
    <mergeCell ref="AY52:BD52"/>
    <mergeCell ref="BC53:BG53"/>
    <mergeCell ref="BB51:BD51"/>
    <mergeCell ref="BE51:BH51"/>
    <mergeCell ref="AY54:BL56"/>
    <mergeCell ref="BH53:BL53"/>
    <mergeCell ref="B50:F51"/>
    <mergeCell ref="I47:J47"/>
    <mergeCell ref="K47:R47"/>
    <mergeCell ref="S47:T47"/>
    <mergeCell ref="G48:H49"/>
    <mergeCell ref="B48:F49"/>
    <mergeCell ref="AR48:AV49"/>
    <mergeCell ref="AY49:BB49"/>
    <mergeCell ref="BE50:BF50"/>
    <mergeCell ref="BC49:BL49"/>
    <mergeCell ref="B54:F55"/>
    <mergeCell ref="X54:Y54"/>
    <mergeCell ref="AW48:AX49"/>
    <mergeCell ref="G54:H55"/>
    <mergeCell ref="I55:J55"/>
    <mergeCell ref="I54:W54"/>
    <mergeCell ref="K55:S55"/>
    <mergeCell ref="B46:F47"/>
    <mergeCell ref="T55:V55"/>
    <mergeCell ref="G52:H53"/>
    <mergeCell ref="O50:S51"/>
    <mergeCell ref="T50:U51"/>
    <mergeCell ref="B44:F45"/>
    <mergeCell ref="B52:F53"/>
    <mergeCell ref="B42:F43"/>
    <mergeCell ref="Q41:AB41"/>
    <mergeCell ref="I43:J43"/>
    <mergeCell ref="R69:Y70"/>
    <mergeCell ref="Z69:AC70"/>
    <mergeCell ref="K42:P42"/>
    <mergeCell ref="K43:P43"/>
    <mergeCell ref="Q44:R44"/>
    <mergeCell ref="K44:P44"/>
    <mergeCell ref="I41:P41"/>
    <mergeCell ref="I46:J46"/>
    <mergeCell ref="K46:R46"/>
    <mergeCell ref="Q45:R45"/>
    <mergeCell ref="I45:J45"/>
    <mergeCell ref="K45:P45"/>
    <mergeCell ref="I42:J42"/>
    <mergeCell ref="I52:AB53"/>
    <mergeCell ref="B41:F41"/>
    <mergeCell ref="AC42:AF43"/>
    <mergeCell ref="Q42:R42"/>
    <mergeCell ref="V50:AB51"/>
    <mergeCell ref="I50:N51"/>
    <mergeCell ref="AW44:AX45"/>
    <mergeCell ref="AW42:AX43"/>
    <mergeCell ref="AC46:AP46"/>
    <mergeCell ref="AC44:AF45"/>
    <mergeCell ref="AO57:AP57"/>
    <mergeCell ref="AF21:AJ21"/>
    <mergeCell ref="AK32:AL33"/>
    <mergeCell ref="B35:AP36"/>
    <mergeCell ref="AC32:AD33"/>
    <mergeCell ref="U32:V33"/>
    <mergeCell ref="B37:H37"/>
    <mergeCell ref="H23:I23"/>
    <mergeCell ref="L21:M22"/>
    <mergeCell ref="AF22:AH23"/>
    <mergeCell ref="AE57:AF57"/>
    <mergeCell ref="AH29:AH30"/>
    <mergeCell ref="AI29:AP30"/>
    <mergeCell ref="AH27:AH28"/>
    <mergeCell ref="AI27:AP28"/>
    <mergeCell ref="C24:E26"/>
    <mergeCell ref="W25:X26"/>
    <mergeCell ref="S25:T26"/>
    <mergeCell ref="B27:E28"/>
    <mergeCell ref="U39:U40"/>
    <mergeCell ref="AW54:AX56"/>
    <mergeCell ref="X55:Z55"/>
    <mergeCell ref="AA55:AB55"/>
    <mergeCell ref="AR54:AV56"/>
    <mergeCell ref="AW52:AX53"/>
    <mergeCell ref="AW50:AX51"/>
    <mergeCell ref="AD69:AP70"/>
    <mergeCell ref="AM57:AN57"/>
    <mergeCell ref="AG57:AH57"/>
    <mergeCell ref="AJ57:AK57"/>
    <mergeCell ref="B68:AP68"/>
    <mergeCell ref="T57:AC58"/>
    <mergeCell ref="AC47:AP55"/>
    <mergeCell ref="T49:V49"/>
    <mergeCell ref="AA49:AB49"/>
    <mergeCell ref="B59:AP63"/>
    <mergeCell ref="U66:AC66"/>
    <mergeCell ref="Q66:R66"/>
    <mergeCell ref="N66:O66"/>
    <mergeCell ref="J66:L66"/>
    <mergeCell ref="B69:E70"/>
    <mergeCell ref="F69:Q70"/>
    <mergeCell ref="AR52:AV53"/>
    <mergeCell ref="AR50:AV51"/>
    <mergeCell ref="K10:O10"/>
    <mergeCell ref="Y13:AA14"/>
    <mergeCell ref="AB13:AB14"/>
    <mergeCell ref="AC16:AE16"/>
    <mergeCell ref="AA25:AB26"/>
    <mergeCell ref="F29:L30"/>
    <mergeCell ref="Y27:Y28"/>
    <mergeCell ref="AA39:AB40"/>
    <mergeCell ref="F32:L33"/>
    <mergeCell ref="V38:AB38"/>
    <mergeCell ref="V39:X40"/>
    <mergeCell ref="R23:S23"/>
    <mergeCell ref="V21:W22"/>
    <mergeCell ref="B10:I10"/>
    <mergeCell ref="C12:E12"/>
    <mergeCell ref="P10:AP10"/>
    <mergeCell ref="O16:Q16"/>
    <mergeCell ref="F13:V15"/>
    <mergeCell ref="Y12:AD12"/>
    <mergeCell ref="T23:V23"/>
    <mergeCell ref="R21:S22"/>
    <mergeCell ref="P21:Q22"/>
    <mergeCell ref="X23:Z23"/>
    <mergeCell ref="Z21:AA22"/>
  </mergeCells>
  <phoneticPr fontId="19"/>
  <dataValidations disablePrompts="1" xWindow="579" yWindow="485" count="40">
    <dataValidation allowBlank="1" showInputMessage="1" showErrorMessage="1" promptTitle="参加クラス" prompt="クラス名を選択してください_x000a_（ＣＬ：クローズドクラス　ＯＰ：オープンクラス）" sqref="AG4:AK8" xr:uid="{00000000-0002-0000-0100-000000000000}"/>
    <dataValidation imeMode="fullAlpha" allowBlank="1" showInputMessage="1" showErrorMessage="1" promptTitle="自宅電話番号" prompt="左詰めで数字を選択願います。（ハイフンは不要）" sqref="R16:AB16" xr:uid="{00000000-0002-0000-0100-000001000000}"/>
    <dataValidation imeMode="fullAlpha" allowBlank="1" showInputMessage="1" showErrorMessage="1" sqref="G16:M16 O38:U38" xr:uid="{00000000-0002-0000-0100-000002000000}"/>
    <dataValidation allowBlank="1" showInputMessage="1" showErrorMessage="1" promptTitle="JMRC共済への加入" prompt="リストより選択願います。" sqref="AF21:AJ21" xr:uid="{00000000-0002-0000-0100-000003000000}"/>
    <dataValidation allowBlank="1" showInputMessage="1" showErrorMessage="1" sqref="AE13:AG15 AI13:AP15 K10:O10 AL4:AP8 Y15:Z15 AB15:AC15 N3 AC3 W13:X15 B7:AE8 F17:AP19 AC47:AP55" xr:uid="{00000000-0002-0000-0100-000004000000}"/>
    <dataValidation allowBlank="1" showInputMessage="1" showErrorMessage="1" promptTitle="共済加入地域" prompt="リストから選択願います。_x000a_中国地区以外の方は右空欄に_x000a_加入地区名を記入願います。" sqref="AK21:AN21" xr:uid="{00000000-0002-0000-0100-000006000000}"/>
    <dataValidation imeMode="fullAlpha" allowBlank="1" showInputMessage="1" showErrorMessage="1" promptTitle="携帯電話番号" prompt="左詰めで数字を選択願います。（ハイフンは不要）" sqref="AF16:AP16" xr:uid="{00000000-0002-0000-0100-000007000000}"/>
    <dataValidation imeMode="fullAlpha" allowBlank="1" showInputMessage="1" showErrorMessage="1" promptTitle="中国地区共済ID" prompt="中国地区共済加入者のみ共済ID4桁の数字を選択願います。" sqref="AI22:AJ23" xr:uid="{00000000-0002-0000-0100-000008000000}"/>
    <dataValidation type="list" showInputMessage="1" showErrorMessage="1" sqref="AW40:AX56 G56:H56" xr:uid="{00000000-0002-0000-0100-000009000000}">
      <formula1>"有,無"</formula1>
    </dataValidation>
    <dataValidation type="list" allowBlank="1" showInputMessage="1" showErrorMessage="1" sqref="BJ42:BL42" xr:uid="{00000000-0002-0000-0100-00000A000000}">
      <formula1>"有,無"</formula1>
    </dataValidation>
    <dataValidation type="list" allowBlank="1" showInputMessage="1" showErrorMessage="1" sqref="BC49:BL49" xr:uid="{00000000-0002-0000-0100-00000B000000}">
      <formula1>"ENGﾙｰﾑ,車室内,ﾄﾗﾝｸ"</formula1>
    </dataValidation>
    <dataValidation type="list" allowBlank="1" showInputMessage="1" showErrorMessage="1" sqref="AY51:BA51" xr:uid="{00000000-0002-0000-0100-00000C000000}">
      <formula1>"ﾎﾞﾝﾈｯﾄ, "</formula1>
    </dataValidation>
    <dataValidation type="list" allowBlank="1" showInputMessage="1" showErrorMessage="1" sqref="BB51:BD51" xr:uid="{00000000-0002-0000-0100-00000D000000}">
      <formula1>"ﾄﾗﾝｸ, "</formula1>
    </dataValidation>
    <dataValidation type="list" allowBlank="1" showInputMessage="1" showErrorMessage="1" sqref="BE51:BH51" xr:uid="{00000000-0002-0000-0100-00000E000000}">
      <formula1>"Fﾌｪﾝﾀﾞｰ, "</formula1>
    </dataValidation>
    <dataValidation type="list" allowBlank="1" showInputMessage="1" showErrorMessage="1" sqref="BI51:BL51" xr:uid="{00000000-0002-0000-0100-00000F000000}">
      <formula1>"Rﾌｪﾝﾀﾞｰ,"</formula1>
    </dataValidation>
    <dataValidation type="list" allowBlank="1" showInputMessage="1" showErrorMessage="1" sqref="AY53:BB53" xr:uid="{00000000-0002-0000-0100-000010000000}">
      <formula1>"Fｽﾎﾟｲﾗｰ,"</formula1>
    </dataValidation>
    <dataValidation type="list" allowBlank="1" showInputMessage="1" showErrorMessage="1" sqref="BC53:BG53" xr:uid="{00000000-0002-0000-0100-000011000000}">
      <formula1>"Rｽﾎﾟｲﾗｰ,"</formula1>
    </dataValidation>
    <dataValidation type="list" allowBlank="1" showInputMessage="1" showErrorMessage="1" sqref="BH53:BL53" xr:uid="{00000000-0002-0000-0100-000012000000}">
      <formula1>"ｻｲﾄﾞｽﾃｯﾌﾟ,"</formula1>
    </dataValidation>
    <dataValidation allowBlank="1" showInputMessage="1" showErrorMessage="1" promptTitle="駆動方式" prompt="駆動方式を選択してください。" sqref="AA39:AB40" xr:uid="{00000000-0002-0000-0100-000013000000}"/>
    <dataValidation allowBlank="1" showInputMessage="1" showErrorMessage="1" promptTitle="係数" prompt="過給機なしは１．０_x000a_過給機ありは１．７" sqref="S39:T40" xr:uid="{00000000-0002-0000-0100-000014000000}"/>
    <dataValidation showInputMessage="1" showErrorMessage="1" promptTitle="重複参加" prompt="重複参加の有無について選択してください。地方選手権は２名まで重複参加できます。フレッシュマンクラス、オープンクラス、クローズドは２名以上でも重複参加できます。" sqref="W27:X30" xr:uid="{00000000-0002-0000-0100-000015000000}"/>
    <dataValidation allowBlank="1" showInputMessage="1" showErrorMessage="1" promptTitle="重複参加の希望出走順" prompt="重複参加する場合の希望出走順を番号順に記入願います。" sqref="Z27:AG30 AI27:AP30" xr:uid="{00000000-0002-0000-0100-000016000000}"/>
    <dataValidation allowBlank="1" showInputMessage="1" showErrorMessage="1" promptTitle="参加車両名" prompt="参加車両名を15文字以内で記入してください。ただし通称名（ｲﾝﾃｸﾞﾗ・ﾗﾝｻｰ等）は必ず記入すること。_x000a_" sqref="M32:AP33" xr:uid="{00000000-0002-0000-0100-000017000000}"/>
    <dataValidation allowBlank="1" showInputMessage="1" showErrorMessage="1" promptTitle="クラブ登録印またはクラブコード" prompt="JAFに登録されている所属クラブの登録印を押印するか、所属クラブのクラブコードを記入してください。_x000a_クラブ未加入の方は未記入でＯＫです。" sqref="M28:T30" xr:uid="{00000000-0002-0000-0100-000018000000}"/>
    <dataValidation allowBlank="1" showInputMessage="1" showErrorMessage="1" promptTitle="所属クラブ名称" prompt="JAFに登録されている所属クラブの正式名称を記入してください。_x000a_クラブ未加入の方は　未加入　と記入してください。" sqref="F27:L28" xr:uid="{00000000-0002-0000-0100-000019000000}"/>
    <dataValidation allowBlank="1" showInputMessage="1" showErrorMessage="1" promptTitle="所属クラブ略称" prompt="所属クラブの略称を記入してください。" sqref="F29:L30" xr:uid="{00000000-0002-0000-0100-00001A000000}"/>
    <dataValidation allowBlank="1" showInputMessage="1" showErrorMessage="1" promptTitle="運転免許種別" prompt="リストより選択願います。" sqref="F21:G23" xr:uid="{00000000-0002-0000-0100-00001B000000}"/>
    <dataValidation allowBlank="1" showInputMessage="1" showErrorMessage="1" promptTitle="フリガナ" prompt="氏名のふりがなを記入してください。" sqref="F12:V12" xr:uid="{00000000-0002-0000-0100-00001C000000}"/>
    <dataValidation allowBlank="1" showInputMessage="1" showErrorMessage="1" promptTitle="氏名" prompt="氏名を記入してください。エントリー名の場合は（本名）も記入してください。" sqref="F13:V15" xr:uid="{00000000-0002-0000-0100-00001D000000}"/>
    <dataValidation allowBlank="1" showInputMessage="1" showErrorMessage="1" promptTitle="生年月日" prompt="西暦で記入してください。" sqref="Y13:AA14" xr:uid="{00000000-0002-0000-0100-00001E000000}"/>
    <dataValidation allowBlank="1" showInputMessage="1" showErrorMessage="1" promptTitle="参加者両名読み方" prompt="読み方をフリガナで記入してください。" sqref="M31:AP31" xr:uid="{00000000-0002-0000-0100-00001F000000}"/>
    <dataValidation allowBlank="1" showInputMessage="1" showErrorMessage="1" promptTitle="排気量" prompt="カタログ記載あるいはオーバーホール等でボアアップされた後の排気量を確実に記入してください。虚偽申請は失格の対象となります。" sqref="O39:Q40" xr:uid="{00000000-0002-0000-0100-000020000000}"/>
    <dataValidation showInputMessage="1" showErrorMessage="1" promptTitle="過給機" prompt="ターボチャージャー、スーパーシャージャーの有無を記入してください。" sqref="J39:K40" xr:uid="{00000000-0002-0000-0100-000022000000}"/>
    <dataValidation allowBlank="1" showInputMessage="1" showErrorMessage="1" promptTitle="車両名（通称名）" prompt="トヨタＭＲ２などの通称名を記入してください。" sqref="B38" xr:uid="{00000000-0002-0000-0100-000023000000}"/>
    <dataValidation allowBlank="1" showInputMessage="1" showErrorMessage="1" promptTitle="車両形式" prompt="Ｅ－ＳＷ２０など排出ガス記号も記入してください。" sqref="I38:N38" xr:uid="{00000000-0002-0000-0100-000024000000}"/>
    <dataValidation allowBlank="1" showInputMessage="1" showErrorMessage="1" promptTitle="登録番号" prompt="ナンバー付車両はナンバーを記入してください。" sqref="V38:AB38" xr:uid="{00000000-0002-0000-0100-000025000000}"/>
    <dataValidation showInputMessage="1" showErrorMessage="1" sqref="G42:H55" xr:uid="{00000000-0002-0000-0100-000026000000}"/>
    <dataValidation allowBlank="1" showInputMessage="1" showErrorMessage="1" promptTitle="製造年" prompt="製造日より１０年以上経過したヘルメットは使えません。" sqref="AM39" xr:uid="{00000000-0002-0000-0100-000027000000}"/>
    <dataValidation allowBlank="1" showInputMessage="1" showErrorMessage="1" promptTitle="車台番号" prompt="型式含めた車台番号を記入してください。" sqref="B40:H40" xr:uid="{00000000-0002-0000-0100-000028000000}"/>
    <dataValidation allowBlank="1" showInputMessage="1" showErrorMessage="1" promptTitle="排気量" prompt="記入は整数値で記入ください。" sqref="V39:X40" xr:uid="{BEC3EDC1-2B47-4095-BBD0-A97CA9C74A76}"/>
  </dataValidations>
  <printOptions horizontalCentered="1" verticalCentered="1"/>
  <pageMargins left="0.19666667282581329" right="0" top="0.19666667282581329" bottom="0.19666667282581329" header="0.51138889789581299" footer="0.51138889789581299"/>
  <pageSetup paperSize="9" scale="97" orientation="portrait" r:id="rId1"/>
  <ignoredErrors>
    <ignoredError sqref="Q6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2903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申込書</vt:lpstr>
      <vt:lpstr>申込書!Print_Area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JMRC中国ジムカーナ部会</dc:creator>
  <cp:lastModifiedBy>靖典 馬場</cp:lastModifiedBy>
  <cp:revision>13</cp:revision>
  <cp:lastPrinted>2026-02-13T13:15:11Z</cp:lastPrinted>
  <dcterms:created xsi:type="dcterms:W3CDTF">1998-10-05T01:31:04Z</dcterms:created>
  <dcterms:modified xsi:type="dcterms:W3CDTF">2026-02-13T13:38:20Z</dcterms:modified>
  <cp:version>1100.0100.01</cp:version>
</cp:coreProperties>
</file>